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C:\Users\user\Desktop\ΤΑΣΟΣ ΔΙΑΓΩΝΙΣΜΟΙ 2025\ΚΑΘΕΤΗΡΕΣ\ΕΠΑΝΑΠΡΟΚΗΡΥΞΗ\"/>
    </mc:Choice>
  </mc:AlternateContent>
  <xr:revisionPtr revIDLastSave="0" documentId="13_ncr:1_{60851A22-F99B-4311-B734-A8F90AE8ED59}" xr6:coauthVersionLast="47" xr6:coauthVersionMax="47" xr10:uidLastSave="{00000000-0000-0000-0000-000000000000}"/>
  <bookViews>
    <workbookView xWindow="-120" yWindow="-120" windowWidth="29040" windowHeight="15720" xr2:uid="{00000000-000D-0000-FFFF-FFFF00000000}"/>
  </bookViews>
  <sheets>
    <sheet name="Φύλλο1" sheetId="1" r:id="rId1"/>
    <sheet name="Φύλλο2" sheetId="2" r:id="rId2"/>
    <sheet name="Φύλλο3" sheetId="3" r:id="rId3"/>
  </sheets>
  <definedNames>
    <definedName name="_xlnm.Print_Titles" localSheetId="0">Φύλλο1!$3:$3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1" l="1"/>
  <c r="D36" i="1"/>
  <c r="D33" i="1"/>
  <c r="D35" i="1" s="1"/>
  <c r="H13" i="1"/>
  <c r="H21" i="1"/>
  <c r="H22" i="1"/>
  <c r="H23" i="1"/>
  <c r="F5" i="1"/>
  <c r="H5" i="1" s="1"/>
  <c r="F6" i="1"/>
  <c r="H6" i="1" s="1"/>
  <c r="F7" i="1"/>
  <c r="H7" i="1" s="1"/>
  <c r="F8" i="1"/>
  <c r="H8" i="1" s="1"/>
  <c r="F9" i="1"/>
  <c r="H9" i="1" s="1"/>
  <c r="F10" i="1"/>
  <c r="H10" i="1" s="1"/>
  <c r="F11" i="1"/>
  <c r="H11" i="1" s="1"/>
  <c r="F12" i="1"/>
  <c r="H12" i="1" s="1"/>
  <c r="F13" i="1"/>
  <c r="F14" i="1"/>
  <c r="H14" i="1" s="1"/>
  <c r="F15" i="1"/>
  <c r="H15" i="1" s="1"/>
  <c r="F16" i="1"/>
  <c r="H16" i="1" s="1"/>
  <c r="F17" i="1"/>
  <c r="H17" i="1" s="1"/>
  <c r="F18" i="1"/>
  <c r="H18" i="1" s="1"/>
  <c r="F19" i="1"/>
  <c r="H19" i="1" s="1"/>
  <c r="F20" i="1"/>
  <c r="H20" i="1" s="1"/>
  <c r="F21" i="1"/>
  <c r="F22" i="1"/>
  <c r="F23" i="1"/>
  <c r="F24" i="1"/>
  <c r="H24" i="1" s="1"/>
  <c r="F25" i="1"/>
  <c r="H25" i="1" s="1"/>
  <c r="F26" i="1"/>
  <c r="H26" i="1" s="1"/>
  <c r="F27" i="1"/>
  <c r="H27" i="1" s="1"/>
  <c r="F28" i="1"/>
  <c r="H28" i="1" s="1"/>
  <c r="F29" i="1"/>
  <c r="H29" i="1" s="1"/>
  <c r="F30" i="1"/>
  <c r="H30" i="1" s="1"/>
  <c r="F31" i="1"/>
  <c r="H31" i="1" s="1"/>
  <c r="F32" i="1"/>
  <c r="H32" i="1" s="1"/>
  <c r="F4" i="1"/>
  <c r="H4" i="1" s="1"/>
  <c r="G116" i="3"/>
  <c r="E117" i="3"/>
  <c r="G117" i="3"/>
  <c r="C117" i="3"/>
  <c r="G110" i="3"/>
  <c r="G111" i="3"/>
  <c r="G112" i="3"/>
  <c r="G113" i="3"/>
  <c r="G114" i="3"/>
  <c r="G115" i="3"/>
  <c r="G109" i="3"/>
  <c r="E110" i="3"/>
  <c r="E111" i="3"/>
  <c r="E112" i="3"/>
  <c r="E113" i="3"/>
  <c r="E114" i="3"/>
  <c r="E115" i="3"/>
  <c r="E116" i="3"/>
  <c r="E109" i="3"/>
  <c r="E105" i="3"/>
  <c r="G105" i="3"/>
  <c r="C105" i="3"/>
  <c r="G104" i="3"/>
  <c r="G98" i="3"/>
  <c r="G99" i="3"/>
  <c r="G100" i="3"/>
  <c r="G101" i="3"/>
  <c r="G102" i="3"/>
  <c r="G103" i="3"/>
  <c r="G97" i="3"/>
  <c r="E98" i="3"/>
  <c r="E99" i="3"/>
  <c r="E100" i="3"/>
  <c r="E101" i="3"/>
  <c r="E102" i="3"/>
  <c r="E103" i="3"/>
  <c r="E104" i="3"/>
  <c r="E97" i="3"/>
  <c r="E93" i="3"/>
  <c r="G93" i="3"/>
  <c r="C93" i="3"/>
  <c r="G92" i="3"/>
  <c r="G91" i="3"/>
  <c r="G87" i="3"/>
  <c r="G86" i="3"/>
  <c r="G76" i="3"/>
  <c r="G77" i="3"/>
  <c r="G78" i="3"/>
  <c r="G79" i="3"/>
  <c r="G80" i="3"/>
  <c r="G81" i="3"/>
  <c r="G82" i="3"/>
  <c r="G83" i="3"/>
  <c r="G84" i="3"/>
  <c r="G85" i="3"/>
  <c r="G88" i="3"/>
  <c r="G89" i="3"/>
  <c r="G90" i="3"/>
  <c r="G75" i="3"/>
  <c r="E76" i="3"/>
  <c r="E77" i="3"/>
  <c r="E78" i="3"/>
  <c r="E79" i="3"/>
  <c r="E80" i="3"/>
  <c r="E81" i="3"/>
  <c r="E82" i="3"/>
  <c r="E83" i="3"/>
  <c r="E84" i="3"/>
  <c r="E85" i="3"/>
  <c r="E86" i="3"/>
  <c r="E87" i="3"/>
  <c r="E88" i="3"/>
  <c r="E89" i="3"/>
  <c r="E90" i="3"/>
  <c r="E91" i="3"/>
  <c r="E92" i="3"/>
  <c r="E75" i="3"/>
  <c r="C72" i="3"/>
  <c r="E57" i="3"/>
  <c r="G57" i="3" s="1"/>
  <c r="E58" i="3"/>
  <c r="G58" i="3" s="1"/>
  <c r="E59" i="3"/>
  <c r="G59" i="3" s="1"/>
  <c r="E60" i="3"/>
  <c r="G60" i="3" s="1"/>
  <c r="E61" i="3"/>
  <c r="G61" i="3" s="1"/>
  <c r="E62" i="3"/>
  <c r="G62" i="3" s="1"/>
  <c r="E63" i="3"/>
  <c r="G63" i="3" s="1"/>
  <c r="E64" i="3"/>
  <c r="G64" i="3" s="1"/>
  <c r="E65" i="3"/>
  <c r="G65" i="3" s="1"/>
  <c r="E66" i="3"/>
  <c r="G66" i="3" s="1"/>
  <c r="E67" i="3"/>
  <c r="G67" i="3" s="1"/>
  <c r="E68" i="3"/>
  <c r="G68" i="3" s="1"/>
  <c r="E69" i="3"/>
  <c r="G69" i="3" s="1"/>
  <c r="E70" i="3"/>
  <c r="G70" i="3" s="1"/>
  <c r="E71" i="3"/>
  <c r="G71" i="3" s="1"/>
  <c r="E56" i="3"/>
  <c r="C51" i="3"/>
  <c r="G49" i="3"/>
  <c r="E44" i="3"/>
  <c r="G44" i="3" s="1"/>
  <c r="E45" i="3"/>
  <c r="G45" i="3" s="1"/>
  <c r="E46" i="3"/>
  <c r="G46" i="3" s="1"/>
  <c r="E47" i="3"/>
  <c r="G47" i="3" s="1"/>
  <c r="E48" i="3"/>
  <c r="G48" i="3" s="1"/>
  <c r="E49" i="3"/>
  <c r="E50" i="3"/>
  <c r="G50" i="3" s="1"/>
  <c r="E43" i="3"/>
  <c r="C39" i="3"/>
  <c r="E38" i="3"/>
  <c r="G38" i="3" s="1"/>
  <c r="E37" i="3"/>
  <c r="G37" i="3" s="1"/>
  <c r="C33" i="3"/>
  <c r="E30" i="3"/>
  <c r="G30" i="3" s="1"/>
  <c r="E31" i="3"/>
  <c r="G31" i="3" s="1"/>
  <c r="E32" i="3"/>
  <c r="E29" i="3"/>
  <c r="G29" i="3" s="1"/>
  <c r="E22" i="3"/>
  <c r="G22" i="3" s="1"/>
  <c r="E23" i="3"/>
  <c r="G23" i="3" s="1"/>
  <c r="E24" i="3"/>
  <c r="G24" i="3" s="1"/>
  <c r="E25" i="3"/>
  <c r="G25" i="3" s="1"/>
  <c r="E21" i="3"/>
  <c r="G21" i="3" s="1"/>
  <c r="D12" i="3"/>
  <c r="F12" i="3" s="1"/>
  <c r="D13" i="3"/>
  <c r="F13" i="3" s="1"/>
  <c r="D14" i="3"/>
  <c r="F14" i="3" s="1"/>
  <c r="D11" i="3"/>
  <c r="F11" i="3" s="1"/>
  <c r="F3" i="3"/>
  <c r="H3" i="3" s="1"/>
  <c r="F4" i="3"/>
  <c r="H4" i="3" s="1"/>
  <c r="F5" i="3"/>
  <c r="H5" i="3" s="1"/>
  <c r="F6" i="3"/>
  <c r="H6" i="3" s="1"/>
  <c r="F7" i="3"/>
  <c r="H7" i="3" s="1"/>
  <c r="F2" i="3"/>
  <c r="H2" i="3" s="1"/>
  <c r="E5" i="2"/>
  <c r="G5" i="2"/>
  <c r="E3" i="2"/>
  <c r="G3" i="2" s="1"/>
  <c r="E4" i="2"/>
  <c r="G4" i="2" s="1"/>
  <c r="C6" i="2"/>
  <c r="E2" i="2"/>
  <c r="G2" i="2" s="1"/>
  <c r="A23" i="1"/>
  <c r="A24" i="1" s="1"/>
  <c r="A25" i="1" s="1"/>
  <c r="H33" i="1" l="1"/>
  <c r="F33" i="1"/>
  <c r="F35" i="1" s="1"/>
  <c r="H8" i="3"/>
  <c r="E39" i="3"/>
  <c r="E72" i="3"/>
  <c r="E51" i="3"/>
  <c r="F8" i="3"/>
  <c r="G39" i="3"/>
  <c r="G43" i="3"/>
  <c r="G51" i="3" s="1"/>
  <c r="E26" i="3"/>
  <c r="G26" i="3" s="1"/>
  <c r="D15" i="3"/>
  <c r="E33" i="3"/>
  <c r="F15" i="3"/>
  <c r="G56" i="3"/>
  <c r="G72" i="3" s="1"/>
  <c r="G32" i="3"/>
  <c r="G33" i="3" s="1"/>
  <c r="G6" i="2"/>
  <c r="E6" i="2"/>
</calcChain>
</file>

<file path=xl/sharedStrings.xml><?xml version="1.0" encoding="utf-8"?>
<sst xmlns="http://schemas.openxmlformats.org/spreadsheetml/2006/main" count="91" uniqueCount="54">
  <si>
    <t xml:space="preserve">ΓΕΝΙΚΟ ΝΟΣΟΚΟΜΕΙΟ ΧΑΛΚΙΔΙΚΗΣ   </t>
  </si>
  <si>
    <t>α/α</t>
  </si>
  <si>
    <t>Περιγραφή  είδους</t>
  </si>
  <si>
    <t>Μονάδα μέτρησης</t>
  </si>
  <si>
    <t>Ποσότητα</t>
  </si>
  <si>
    <t>Τιμή Μονάδος</t>
  </si>
  <si>
    <t xml:space="preserve">τεμ </t>
  </si>
  <si>
    <t>Καθετήρας    ρινογαστρικός  LEVIN, Ακτινοσκιερός, CH 16.</t>
  </si>
  <si>
    <t>Καθετήρας    ρινογαστρικός  LEVIN, Ακτινοσκιερός, CH 18.</t>
  </si>
  <si>
    <t xml:space="preserve">Καθετήρας  Βρογχοαναρρόφησης με βαλβίδα 8 FR </t>
  </si>
  <si>
    <t xml:space="preserve">Καθετήρας  Βρογχοαναρρόφησης με βαλβίδα 10FR </t>
  </si>
  <si>
    <t xml:space="preserve">Καθετήρας  Βρογχοαναρρόφησης με βαλβίδα 12FR </t>
  </si>
  <si>
    <t xml:space="preserve">Καθετήρας  Βρογχοαναρρόφησης με βαλβίδα 14FR </t>
  </si>
  <si>
    <t xml:space="preserve">Καθετήρας  Βρογχοαναρρόφησης με βαλβίδα 16FR </t>
  </si>
  <si>
    <t xml:space="preserve">Καθετήρας  Βρογχοαναρρόφησης με βαλβίδα 18FR </t>
  </si>
  <si>
    <t xml:space="preserve">Σωλήνας  Αερίων 28 CH </t>
  </si>
  <si>
    <t xml:space="preserve">Σωλήνας  Αερίων 30 CH </t>
  </si>
  <si>
    <t xml:space="preserve">Σωλήνας  Αερίων 32 CH </t>
  </si>
  <si>
    <t xml:space="preserve">Καθετήρες Folley  με σένσορα προσδιορισμού θερμοκρασίας από την ουροδόχο κύστη, από 100% σιλικόνη με ειδική επικάλυψη KEVLAR, με καλώδια για μόνιτορ GE DASH 5000, μεγέθη: Νο   16,   </t>
  </si>
  <si>
    <t xml:space="preserve">Καθετήρες Folley  με σένσορα προσδιορισμού θερμοκρασίας από την ουροδόχο κύστη , από 100% σιλικόνη με ειδική επικάλυψη KEVLAR, με καλώδια για μόνιτορ GE DASH 5000, μεγέθη: Νο 18.        </t>
  </si>
  <si>
    <t xml:space="preserve">Καθετήρας LEVIN ρινογαστρικός  σίτησης με οδηγό ENTRAL.Καθετήρας levin ρινογαστρικός , με οδηγό σύρμα που διευκολύνει την προώθηση του από βιοσυμβατό  p.v.c.  Κλειστού άκρου με (4) πλάγιες οπές. Με οδηγό  από ανοξείδωτο χάλυβα και προστατευτικό κάλυμμα άκρου,συνδετικό από πολυουρεθάνη για μεγάλη διάρκεια παραμονής.Βαθμονομημένος από 20 ωσ 80 εκατοστά ατραυματικός. με λίπανση για ευκολη τοποθέτηση με συνδετικό Funnel &amp;Male Luer Lock .Αποστειρωμένος , σε ατομική συσκεθασία .Χωρίσ φθαλικές ενώσεις Μήκος  120  εκατοστα περιπου. μεγεθος 14 fr </t>
  </si>
  <si>
    <t>Κεντρικοί φλεβικοί καθετήρεσ υποκλειδίου- σφαγίτιδας 2 αυλών. Το σετ να περιλαμβάνει: καθετήρα 5 fr από πολυουρεθάνη, ακτινοσκιερό, με εξωτερική βαθμονόμησησ ανά εκατοστό . Latex free.Μήκοσ 13-20cm  με έναν αυλό 14G για μεγάλους όγκους. Συρμάτινο οδηγό υψηλής αντοχής , με ένα άκρο σχήματος J. Διαστολέα. Σύριγγα με οπή ώστε να μην αφαιρείται για την εισαγωγή του οδηγού σύρματοσ. Νυστέρι. Σταθεροποιητικό συρραφής (μετακινούμενο και σταθερό). Να προσφερθεί δείγμα για αξιολόγηση.</t>
  </si>
  <si>
    <t>Καθετήρας FOLLEY 2 WAY 8 CH  με μπαλόνι  15 CC</t>
  </si>
  <si>
    <t>Καθετήρας FOLLEY 2 WAY  10  CH  με μπαλόνι  15 CC</t>
  </si>
  <si>
    <t>Σετ για υπερηβικό καθετηριασμό κύστεως που να περιέχει καθετήρα 100% σιλικόνης 2 way με μπαλόνι και ακτινοσκιερή γραμμή, τροκάρ μεταλλικό διαιρούμενο. CH 12</t>
  </si>
  <si>
    <t>Σετ για υπερηβικό καθετηριασμό κύστεως που να περιέχει καθετήρα 100% σιλικόνης 2 way με μπαλόνι και ακτινοσκιερή γραμμή, τροκάρ μεταλλικό διαιρούμενο. CH 15</t>
  </si>
  <si>
    <t>Ουρητηρικά stents τύπου pig-tail από βιοσυμβατό υλικό, αποστειρωμένα, ακτινοσκιερά σε όλο το μήκος τους, βραχείας παραμονής 1-3 μήνες που να συνοδεύονται από οδηγό σύρμα 0,035” και προωθητή εισαγωγής. Ο τελευταίος να διαθέτει ακτινοσκιερή σήμανση στο άκρο. Να περιλαμβάνονται στο σετ απαραίτητα 2 clamp. Ανοιχτού-κλειστού άκρου σε μεγέθη 4,8 Ch και μήκος 24cm.</t>
  </si>
  <si>
    <t>Ουρητηρικά stents τύπου pig-tail από βιοσυμβατό υλικό, αποστειρωμένα, ακτινοσκιερά σε όλο το μήκος τους, βραχείας παραμονής 1-3 μήνες που να συνοδεύονται από οδηγό σύρμα 0,035” και προωθητή εισαγωγής. Ο τελευταίος να διαθέτει ακτινοσκιερή σήμανση στο άκρο. Να περιλαμβάνονται στο σετ απαραίτητα 2 clamp. Ανοιχτού-κλειστού άκρου σε μεγέθη 4,8 Ch και μήκος 26cm.</t>
  </si>
  <si>
    <t>Καθετήρας Ουρηθρικός  μιας χρήσης tiemann  8CH</t>
  </si>
  <si>
    <t>Καθετήρας Ουρηθρικός  μιας χρήσης tiemann   10CH</t>
  </si>
  <si>
    <t>Καθετήρας Ουρηθρικός  μιας χρήσης tiemann 12CH</t>
  </si>
  <si>
    <t>Καθετήρας Ουρηθρικός  μιας χρήσης tiemann  14CH</t>
  </si>
  <si>
    <t>Καθετήρας Ουρηθρικός  μιας χρήσης tiemann  16CH</t>
  </si>
  <si>
    <t>Καθετήρας Ουρηθρικός  μιας χρήσης tiemann  18CH</t>
  </si>
  <si>
    <t>Καθετήρας Ουρηθρικός  μιας χρήσης tiemann  20CH</t>
  </si>
  <si>
    <t>Σετ διαδερμικής νεφροστομίας 2 step που να περιλαμβάνει: οδηγό σύρμα πολύ σκληρού τύπου Lunderquist για την καθοδήγηση και προώθηση του καθετήρα νεφροστομίας 0,035-0.038'', καθετήρα τύπου pig-tail με πλαστικό θηκάρι που βοηθά στον ευθειασμό του καθετήρα και με ενσωματωμένο 3way stopcock, μακράς παραμονής διαβαθμισμένο με μεταλλικό στυλεό για εύκολη εισαγωγή, Ch/Fr 10</t>
  </si>
  <si>
    <t>Καθετήρας  Ουρηθρικός  μιας χρήσης NELLATON CH 14</t>
  </si>
  <si>
    <t>Βαλβίδες Παροχέτευσης Θώρακος μη επιστροφής , τύπου HEIMLICH, πολυουρεθάνης, διαφανείς με εμφανές τόξο κατεύθυνσης  υγρών ή αερίων και με ελαστικά άκρα σύνδεσης εκατέρωθεν.Να επιτρέπει την συνεχή πλευρική ή θωρακική παροχέτευση, με ασφάλεια ακόμα και κατά την μεταφορά του ασθενούς χωρίς να χρειάζεται κλείσιμο ο σωλήνας παροχέτευσης. Να προσφερθούν σε διπλού θαλάμου.και να είναι  Μ.Χ., αποστειρωμένες.</t>
  </si>
  <si>
    <t>Γαστροοισοφαγικός καθετήρας σίτισης ΄τοποθέτησης μέσω γαστροστομίας από σιλικόνη ή πολαιθουράνη, αποστειρωμένος διαμέτρου 18fr-24fr  και μήκους 40-60cm με μπαλόνι 7-10ml</t>
  </si>
  <si>
    <t>1.</t>
  </si>
  <si>
    <t>2.</t>
  </si>
  <si>
    <t>3.</t>
  </si>
  <si>
    <t xml:space="preserve">Συνολική δαπάνη </t>
  </si>
  <si>
    <t>Καθετήρας αντιμικροβιακός (ΚΦΠ- υποκλειδίου/σφαγίτιδας) 3 αυλών. Απο πολυουρεθάνη και αντιμικροβιακό παράγοντα, εξωτερικά και εσωτερικά για αποφυγή biofilm και στο εσωτερικό των αυλών. Να διατηρεί την αντιμικροβιακή του δράση για 30 ημέρες πλήρως σε μύκητες και μικρόβια &gt; 99,9%.  7,5Fr και μήκος 16 , με ένα αυλό 14G για μεγάλους όγκους. Ακτινοσκιερός, βαθμονομημένος ανα εκατοστό σε σετ  SELDINGER. Ο προωθητής  του οδηγού να είναι τύπου thumbfeed. Latex free DEHP FREE, μιας χρήσης αποστειρωμένος. 7 Fr, μήκους 16cm</t>
  </si>
  <si>
    <t>Περιγραφή Είδους</t>
  </si>
  <si>
    <t>Ζητούμενη Ποσότητα</t>
  </si>
  <si>
    <t>Τιμή Προσφοράς</t>
  </si>
  <si>
    <t>Καθαρή Δαπάνη</t>
  </si>
  <si>
    <t>ΦΠΑ</t>
  </si>
  <si>
    <t>Δαπάνη Με ΦΠΑ</t>
  </si>
  <si>
    <t>ΣΥΝΟΛΑ</t>
  </si>
  <si>
    <t xml:space="preserve">ΠΙΝΑΚΑΣ ΟΙΚΟΝΟΜΙΚΗΣ ΜΕΛΕΤΗΣ - ΕΠΑΝΑΠΡΟΚΗΡΥΞΗ ΚΑΘΕΤΗΡΩΝ 2025   </t>
  </si>
  <si>
    <t>Δαπάνη ανά είδος χωρίς ΦΠΑ</t>
  </si>
  <si>
    <t>Δαπάνη ανά είδος με ΦΠΑ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</si>
</sst>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164" formatCode="#,##0.0000\ _€"/>
    <numFmt numFmtId="165" formatCode="#,##0.00_ ;[Red]\-#,##0.00\ "/>
    <numFmt numFmtId="166" formatCode="#,##0.00\ &quot;€&quot;"/>
  </numFmts>
  <fonts count="27" x14ac:knownFonts="1">
    <font>
      <sz val="11"/>
      <color theme="1"/>
      <name val="Calibri"/>
      <family val="2"/>
      <charset val="161"/>
      <scheme val="minor"/>
    </font>
    <font>
      <b/>
      <sz val="10"/>
      <name val="Times New Roman"/>
      <charset val="161"/>
    </font>
    <font>
      <b/>
      <u/>
      <sz val="11"/>
      <name val="Times New Roman"/>
      <charset val="161"/>
    </font>
    <font>
      <sz val="10"/>
      <name val="Times New Roman"/>
      <charset val="161"/>
    </font>
    <font>
      <sz val="9"/>
      <name val="Times New Roman"/>
      <charset val="161"/>
    </font>
    <font>
      <sz val="11"/>
      <color rgb="FF000000"/>
      <name val="Times New Roman"/>
      <charset val="161"/>
    </font>
    <font>
      <sz val="11"/>
      <color indexed="8"/>
      <name val="Calibri"/>
      <charset val="161"/>
    </font>
    <font>
      <sz val="9"/>
      <color indexed="8"/>
      <name val="Times New Roman"/>
      <charset val="161"/>
    </font>
    <font>
      <sz val="9"/>
      <color theme="1"/>
      <name val="Times New Roman"/>
      <charset val="161"/>
    </font>
    <font>
      <sz val="9"/>
      <color rgb="FF000000"/>
      <name val="Times New Roman"/>
      <charset val="161"/>
    </font>
    <font>
      <sz val="9"/>
      <name val="Calibri"/>
      <charset val="161"/>
      <scheme val="minor"/>
    </font>
    <font>
      <sz val="10"/>
      <name val="Arial"/>
      <charset val="161"/>
    </font>
    <font>
      <b/>
      <u/>
      <sz val="10"/>
      <name val="Times New Roman"/>
      <charset val="161"/>
    </font>
    <font>
      <b/>
      <sz val="12"/>
      <name val="Times New Roman"/>
      <charset val="161"/>
    </font>
    <font>
      <b/>
      <sz val="10"/>
      <name val="Times New Roman"/>
      <family val="1"/>
      <charset val="161"/>
    </font>
    <font>
      <b/>
      <sz val="9"/>
      <name val="Times New Roman"/>
      <family val="1"/>
      <charset val="161"/>
    </font>
    <font>
      <sz val="12"/>
      <color theme="1"/>
      <name val="Times New Roman"/>
      <family val="1"/>
      <charset val="161"/>
    </font>
    <font>
      <b/>
      <sz val="12"/>
      <color theme="1"/>
      <name val="Times New Roman"/>
      <family val="1"/>
      <charset val="161"/>
    </font>
    <font>
      <sz val="12"/>
      <color rgb="FF000000"/>
      <name val="Times New Roman"/>
      <family val="1"/>
      <charset val="161"/>
    </font>
    <font>
      <sz val="11"/>
      <color rgb="FF000000"/>
      <name val="Times New Roman"/>
      <family val="1"/>
      <charset val="161"/>
    </font>
    <font>
      <sz val="12"/>
      <color theme="1"/>
      <name val="Calibri"/>
      <family val="2"/>
      <charset val="161"/>
      <scheme val="minor"/>
    </font>
    <font>
      <sz val="10"/>
      <color theme="1"/>
      <name val="Times New Roman"/>
      <family val="1"/>
      <charset val="161"/>
    </font>
    <font>
      <b/>
      <sz val="10"/>
      <color theme="1"/>
      <name val="Times New Roman"/>
      <family val="1"/>
      <charset val="161"/>
    </font>
    <font>
      <sz val="11"/>
      <color indexed="8"/>
      <name val="Times New Roman"/>
      <family val="1"/>
      <charset val="161"/>
    </font>
    <font>
      <sz val="11"/>
      <name val="Times New Roman"/>
      <family val="1"/>
      <charset val="161"/>
    </font>
    <font>
      <b/>
      <sz val="11"/>
      <name val="Times New Roman"/>
      <family val="1"/>
      <charset val="161"/>
    </font>
    <font>
      <b/>
      <u/>
      <sz val="11"/>
      <name val="Times New Roman"/>
      <family val="1"/>
      <charset val="161"/>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3">
    <xf numFmtId="0" fontId="0" fillId="0" borderId="0"/>
    <xf numFmtId="0" fontId="6" fillId="0" borderId="0"/>
    <xf numFmtId="0" fontId="11" fillId="0" borderId="0"/>
  </cellStyleXfs>
  <cellXfs count="99">
    <xf numFmtId="0" fontId="0" fillId="0" borderId="0" xfId="0"/>
    <xf numFmtId="0" fontId="1" fillId="0" borderId="1" xfId="0" applyFont="1" applyBorder="1" applyAlignment="1">
      <alignment horizontal="center" vertical="center"/>
    </xf>
    <xf numFmtId="0" fontId="1" fillId="0" borderId="0" xfId="0" applyFont="1"/>
    <xf numFmtId="0" fontId="1" fillId="0" borderId="0" xfId="0" applyFont="1" applyAlignment="1">
      <alignment horizontal="center"/>
    </xf>
    <xf numFmtId="0" fontId="1" fillId="2" borderId="0" xfId="0" applyFont="1" applyFill="1" applyAlignment="1">
      <alignment horizontal="center" vertical="center"/>
    </xf>
    <xf numFmtId="164" fontId="1" fillId="0" borderId="0" xfId="0" applyNumberFormat="1" applyFont="1" applyAlignment="1">
      <alignment horizontal="center" vertical="center"/>
    </xf>
    <xf numFmtId="0" fontId="1" fillId="0" borderId="0" xfId="0" applyFont="1" applyAlignment="1">
      <alignment vertical="center"/>
    </xf>
    <xf numFmtId="0" fontId="1" fillId="0" borderId="4" xfId="0" applyFont="1" applyBorder="1" applyAlignment="1">
      <alignment horizontal="center" vertical="center"/>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3" fillId="0" borderId="4" xfId="0" applyFont="1" applyBorder="1" applyAlignment="1">
      <alignment horizontal="center" vertical="center"/>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7" fillId="0" borderId="1" xfId="1" applyFont="1" applyBorder="1" applyAlignment="1">
      <alignment horizontal="left" vertical="center" wrapText="1"/>
    </xf>
    <xf numFmtId="166" fontId="3" fillId="0" borderId="0" xfId="0" applyNumberFormat="1" applyFont="1" applyAlignment="1">
      <alignment horizontal="center"/>
    </xf>
    <xf numFmtId="0" fontId="3" fillId="0" borderId="1" xfId="0" applyFont="1" applyBorder="1" applyAlignment="1">
      <alignment horizontal="center" vertical="center"/>
    </xf>
    <xf numFmtId="0" fontId="8" fillId="0" borderId="1" xfId="0" applyFont="1" applyBorder="1" applyAlignment="1">
      <alignment vertical="center" wrapText="1"/>
    </xf>
    <xf numFmtId="0" fontId="7" fillId="0" borderId="1" xfId="1" applyFont="1" applyBorder="1" applyAlignment="1">
      <alignment vertical="center" wrapText="1"/>
    </xf>
    <xf numFmtId="0" fontId="10" fillId="2" borderId="1" xfId="0" applyFont="1" applyFill="1" applyBorder="1" applyAlignment="1">
      <alignment horizontal="left" vertical="center" wrapText="1"/>
    </xf>
    <xf numFmtId="0" fontId="1" fillId="0" borderId="1" xfId="0" applyFont="1" applyBorder="1" applyAlignment="1">
      <alignment horizontal="center"/>
    </xf>
    <xf numFmtId="0" fontId="1" fillId="0" borderId="0" xfId="0" applyFont="1" applyAlignment="1">
      <alignment horizontal="center" vertical="center"/>
    </xf>
    <xf numFmtId="0" fontId="9" fillId="0" borderId="1" xfId="0" applyFont="1" applyBorder="1" applyAlignment="1">
      <alignment vertical="center" wrapText="1"/>
    </xf>
    <xf numFmtId="0" fontId="10" fillId="0" borderId="0" xfId="0" applyFont="1" applyAlignment="1">
      <alignment horizontal="left" vertical="center" wrapText="1"/>
    </xf>
    <xf numFmtId="164" fontId="1" fillId="3" borderId="1" xfId="0" applyNumberFormat="1" applyFont="1" applyFill="1" applyBorder="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0" fillId="0" borderId="0" xfId="0" applyAlignment="1">
      <alignment vertical="center"/>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8" fontId="0" fillId="0" borderId="0" xfId="0" applyNumberFormat="1"/>
    <xf numFmtId="8" fontId="16" fillId="0" borderId="10" xfId="0" applyNumberFormat="1" applyFont="1" applyBorder="1" applyAlignment="1">
      <alignment vertical="center" wrapText="1"/>
    </xf>
    <xf numFmtId="0" fontId="16" fillId="0" borderId="11" xfId="0" applyFont="1" applyBorder="1" applyAlignment="1">
      <alignment vertical="center" wrapText="1"/>
    </xf>
    <xf numFmtId="0" fontId="16" fillId="0" borderId="12" xfId="0" applyFont="1" applyBorder="1" applyAlignment="1">
      <alignment vertical="center" wrapText="1"/>
    </xf>
    <xf numFmtId="9" fontId="16" fillId="0" borderId="10" xfId="0" applyNumberFormat="1" applyFont="1" applyBorder="1" applyAlignment="1">
      <alignment vertical="center" wrapText="1"/>
    </xf>
    <xf numFmtId="0" fontId="16" fillId="0" borderId="13" xfId="0" applyFont="1" applyBorder="1" applyAlignment="1">
      <alignment vertical="center" wrapText="1"/>
    </xf>
    <xf numFmtId="0" fontId="16" fillId="0" borderId="15" xfId="0" applyFont="1" applyBorder="1" applyAlignment="1">
      <alignment vertical="center" wrapText="1"/>
    </xf>
    <xf numFmtId="8" fontId="18" fillId="0" borderId="10" xfId="0" applyNumberFormat="1" applyFont="1" applyBorder="1" applyAlignment="1">
      <alignment vertical="center" wrapText="1"/>
    </xf>
    <xf numFmtId="9" fontId="18" fillId="0" borderId="10" xfId="0" applyNumberFormat="1" applyFont="1" applyBorder="1" applyAlignment="1">
      <alignment vertical="center" wrapText="1"/>
    </xf>
    <xf numFmtId="0" fontId="19" fillId="0" borderId="10" xfId="0" applyFont="1" applyBorder="1" applyAlignment="1">
      <alignment vertical="center" wrapText="1"/>
    </xf>
    <xf numFmtId="8" fontId="19" fillId="0" borderId="10" xfId="0" applyNumberFormat="1" applyFont="1" applyBorder="1" applyAlignment="1">
      <alignment vertical="center" wrapText="1"/>
    </xf>
    <xf numFmtId="8" fontId="18" fillId="0" borderId="8" xfId="0" applyNumberFormat="1" applyFont="1" applyBorder="1" applyAlignment="1">
      <alignment vertical="center" wrapText="1"/>
    </xf>
    <xf numFmtId="9" fontId="18" fillId="0" borderId="13" xfId="0" applyNumberFormat="1" applyFont="1" applyBorder="1" applyAlignment="1">
      <alignment vertical="center" wrapText="1"/>
    </xf>
    <xf numFmtId="0" fontId="18" fillId="0" borderId="7" xfId="0" applyFont="1" applyBorder="1" applyAlignment="1">
      <alignment vertical="center" wrapText="1"/>
    </xf>
    <xf numFmtId="9" fontId="18" fillId="0" borderId="8" xfId="0" applyNumberFormat="1" applyFont="1" applyBorder="1" applyAlignment="1">
      <alignment vertical="center" wrapText="1"/>
    </xf>
    <xf numFmtId="0" fontId="18" fillId="0" borderId="9" xfId="0" applyFont="1" applyBorder="1" applyAlignment="1">
      <alignment vertical="center" wrapText="1"/>
    </xf>
    <xf numFmtId="8" fontId="18" fillId="0" borderId="12" xfId="0" applyNumberFormat="1" applyFont="1" applyBorder="1" applyAlignment="1">
      <alignment vertical="center" wrapText="1"/>
    </xf>
    <xf numFmtId="0" fontId="19" fillId="0" borderId="7" xfId="0" applyFont="1" applyBorder="1" applyAlignment="1">
      <alignment vertical="center" wrapText="1"/>
    </xf>
    <xf numFmtId="0" fontId="19" fillId="0" borderId="9" xfId="0" applyFont="1" applyBorder="1" applyAlignment="1">
      <alignment vertical="center" wrapText="1"/>
    </xf>
    <xf numFmtId="3" fontId="19" fillId="0" borderId="9" xfId="0" applyNumberFormat="1" applyFont="1" applyBorder="1" applyAlignment="1">
      <alignment vertical="center" wrapText="1"/>
    </xf>
    <xf numFmtId="166" fontId="16" fillId="0" borderId="8" xfId="0" applyNumberFormat="1" applyFont="1" applyBorder="1" applyAlignment="1">
      <alignment vertical="center" wrapText="1"/>
    </xf>
    <xf numFmtId="166" fontId="16" fillId="0" borderId="10" xfId="0" applyNumberFormat="1" applyFont="1" applyBorder="1" applyAlignment="1">
      <alignment vertical="center" wrapText="1"/>
    </xf>
    <xf numFmtId="166" fontId="17" fillId="0" borderId="10" xfId="0" applyNumberFormat="1" applyFont="1" applyBorder="1" applyAlignment="1">
      <alignment vertical="center" wrapText="1"/>
    </xf>
    <xf numFmtId="166" fontId="20" fillId="0" borderId="0" xfId="0" applyNumberFormat="1" applyFont="1"/>
    <xf numFmtId="0" fontId="17" fillId="0" borderId="9" xfId="0" applyFont="1" applyBorder="1" applyAlignment="1">
      <alignment vertical="center" wrapText="1"/>
    </xf>
    <xf numFmtId="8" fontId="16" fillId="0" borderId="8" xfId="0" applyNumberFormat="1" applyFont="1" applyBorder="1" applyAlignment="1">
      <alignment vertical="center" wrapText="1"/>
    </xf>
    <xf numFmtId="8" fontId="20" fillId="0" borderId="0" xfId="0" applyNumberFormat="1" applyFont="1"/>
    <xf numFmtId="8" fontId="22" fillId="0" borderId="8" xfId="0" applyNumberFormat="1" applyFont="1" applyBorder="1" applyAlignment="1">
      <alignment vertical="center" wrapText="1"/>
    </xf>
    <xf numFmtId="8" fontId="22" fillId="0" borderId="10" xfId="0" applyNumberFormat="1" applyFont="1" applyBorder="1" applyAlignment="1">
      <alignment vertical="center" wrapText="1"/>
    </xf>
    <xf numFmtId="8" fontId="21" fillId="0" borderId="10" xfId="0" applyNumberFormat="1" applyFont="1" applyBorder="1" applyAlignment="1">
      <alignment vertical="center" wrapText="1"/>
    </xf>
    <xf numFmtId="0" fontId="21" fillId="0" borderId="9" xfId="0" applyFont="1" applyBorder="1" applyAlignment="1">
      <alignment vertical="center" wrapText="1"/>
    </xf>
    <xf numFmtId="9" fontId="15" fillId="0" borderId="1" xfId="0" applyNumberFormat="1" applyFont="1" applyBorder="1" applyAlignment="1">
      <alignment horizontal="center" vertical="center" wrapText="1"/>
    </xf>
    <xf numFmtId="0" fontId="14" fillId="0" borderId="1" xfId="0" applyFont="1" applyBorder="1" applyAlignment="1">
      <alignment vertical="center"/>
    </xf>
    <xf numFmtId="3" fontId="1" fillId="2" borderId="0" xfId="0" applyNumberFormat="1" applyFont="1" applyFill="1" applyAlignment="1">
      <alignment horizontal="center" vertical="center"/>
    </xf>
    <xf numFmtId="8" fontId="1" fillId="0" borderId="0" xfId="0" applyNumberFormat="1" applyFont="1" applyAlignment="1">
      <alignment vertical="center"/>
    </xf>
    <xf numFmtId="0" fontId="23" fillId="2" borderId="1" xfId="1" applyFont="1" applyFill="1" applyBorder="1" applyAlignment="1">
      <alignment horizontal="center" vertical="center"/>
    </xf>
    <xf numFmtId="0" fontId="19" fillId="2" borderId="1" xfId="0" applyFont="1" applyFill="1" applyBorder="1" applyAlignment="1">
      <alignment horizontal="center" vertical="center" wrapText="1"/>
    </xf>
    <xf numFmtId="3" fontId="24" fillId="2" borderId="1" xfId="0" applyNumberFormat="1" applyFont="1" applyFill="1" applyBorder="1" applyAlignment="1">
      <alignment horizontal="center" vertical="center"/>
    </xf>
    <xf numFmtId="2" fontId="24" fillId="3" borderId="1" xfId="0" applyNumberFormat="1" applyFont="1" applyFill="1" applyBorder="1" applyAlignment="1">
      <alignment horizontal="center" vertical="center"/>
    </xf>
    <xf numFmtId="8" fontId="25" fillId="0" borderId="1" xfId="0" applyNumberFormat="1" applyFont="1" applyBorder="1" applyAlignment="1">
      <alignment horizontal="center" vertical="center" wrapText="1"/>
    </xf>
    <xf numFmtId="9" fontId="25" fillId="0" borderId="1" xfId="0" applyNumberFormat="1" applyFont="1" applyBorder="1" applyAlignment="1">
      <alignment horizontal="center" vertical="center" wrapText="1"/>
    </xf>
    <xf numFmtId="2" fontId="19" fillId="3" borderId="1" xfId="0" applyNumberFormat="1" applyFont="1" applyFill="1" applyBorder="1" applyAlignment="1">
      <alignment horizontal="center" vertical="center" wrapText="1"/>
    </xf>
    <xf numFmtId="0" fontId="24" fillId="2" borderId="1" xfId="0" applyFont="1" applyFill="1" applyBorder="1" applyAlignment="1">
      <alignment horizontal="center" vertical="center"/>
    </xf>
    <xf numFmtId="3" fontId="24" fillId="0" borderId="1" xfId="0" applyNumberFormat="1" applyFont="1" applyBorder="1" applyAlignment="1">
      <alignment horizontal="center" vertical="center"/>
    </xf>
    <xf numFmtId="0" fontId="24" fillId="3" borderId="1" xfId="0" applyFont="1" applyFill="1" applyBorder="1" applyAlignment="1">
      <alignment horizontal="center" vertical="center"/>
    </xf>
    <xf numFmtId="3" fontId="25" fillId="2" borderId="1" xfId="0" applyNumberFormat="1" applyFont="1" applyFill="1" applyBorder="1" applyAlignment="1">
      <alignment horizontal="center" vertical="center"/>
    </xf>
    <xf numFmtId="164" fontId="25" fillId="0" borderId="1" xfId="0" applyNumberFormat="1" applyFont="1" applyBorder="1" applyAlignment="1">
      <alignment horizontal="center" vertical="center"/>
    </xf>
    <xf numFmtId="165" fontId="25" fillId="0" borderId="2" xfId="0" applyNumberFormat="1" applyFont="1" applyBorder="1" applyAlignment="1">
      <alignment vertical="center"/>
    </xf>
    <xf numFmtId="8" fontId="25" fillId="0" borderId="1" xfId="0" applyNumberFormat="1" applyFont="1" applyBorder="1" applyAlignment="1">
      <alignment vertical="center"/>
    </xf>
    <xf numFmtId="0" fontId="1" fillId="0" borderId="5" xfId="0" applyFont="1" applyBorder="1" applyAlignment="1">
      <alignment horizontal="center"/>
    </xf>
    <xf numFmtId="0" fontId="1" fillId="0" borderId="6" xfId="0" applyFont="1" applyBorder="1" applyAlignment="1">
      <alignment horizontal="center"/>
    </xf>
    <xf numFmtId="49" fontId="26"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8" fillId="0" borderId="14" xfId="0" applyFont="1" applyBorder="1" applyAlignment="1">
      <alignment vertical="center" wrapText="1"/>
    </xf>
    <xf numFmtId="0" fontId="18" fillId="0" borderId="8" xfId="0" applyFont="1" applyBorder="1" applyAlignment="1">
      <alignment vertical="center" wrapText="1"/>
    </xf>
    <xf numFmtId="8" fontId="18" fillId="0" borderId="14" xfId="0" applyNumberFormat="1" applyFont="1" applyBorder="1" applyAlignment="1">
      <alignment vertical="center" wrapText="1"/>
    </xf>
    <xf numFmtId="8" fontId="18" fillId="0" borderId="8" xfId="0" applyNumberFormat="1" applyFont="1" applyBorder="1" applyAlignment="1">
      <alignment vertical="center" wrapText="1"/>
    </xf>
    <xf numFmtId="0" fontId="18" fillId="0" borderId="16" xfId="0" applyFont="1" applyBorder="1" applyAlignment="1">
      <alignment vertical="center" wrapText="1"/>
    </xf>
    <xf numFmtId="0" fontId="18" fillId="0" borderId="17" xfId="0" applyFont="1" applyBorder="1" applyAlignment="1">
      <alignment vertical="center" wrapText="1"/>
    </xf>
    <xf numFmtId="8" fontId="18" fillId="0" borderId="16" xfId="0" applyNumberFormat="1" applyFont="1" applyBorder="1" applyAlignment="1">
      <alignment vertical="center" wrapText="1"/>
    </xf>
    <xf numFmtId="8" fontId="18" fillId="0" borderId="17" xfId="0" applyNumberFormat="1" applyFont="1" applyBorder="1" applyAlignment="1">
      <alignment vertical="center" wrapText="1"/>
    </xf>
    <xf numFmtId="0" fontId="16" fillId="0" borderId="14" xfId="0" applyFont="1" applyBorder="1" applyAlignment="1">
      <alignment vertical="center" wrapText="1"/>
    </xf>
    <xf numFmtId="0" fontId="16" fillId="0" borderId="8" xfId="0" applyFont="1" applyBorder="1" applyAlignment="1">
      <alignment vertical="center" wrapText="1"/>
    </xf>
    <xf numFmtId="0" fontId="16" fillId="0" borderId="8" xfId="0" applyFont="1" applyBorder="1" applyAlignment="1">
      <alignment horizontal="center" vertical="center" wrapText="1"/>
    </xf>
    <xf numFmtId="0" fontId="19" fillId="0" borderId="14" xfId="0" applyFont="1" applyBorder="1" applyAlignment="1">
      <alignment vertical="center" wrapText="1"/>
    </xf>
    <xf numFmtId="0" fontId="19" fillId="0" borderId="8" xfId="0" applyFont="1" applyBorder="1" applyAlignment="1">
      <alignment vertical="center" wrapText="1"/>
    </xf>
  </cellXfs>
  <cellStyles count="3">
    <cellStyle name="Excel Built-in Normal" xfId="1" xr:uid="{00000000-0005-0000-0000-000000000000}"/>
    <cellStyle name="Κανονικό" xfId="0" builtinId="0"/>
    <cellStyle name="Κανονικό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tabSelected="1" workbookViewId="0">
      <pane ySplit="3" topLeftCell="A30" activePane="bottomLeft" state="frozen"/>
      <selection pane="bottomLeft" activeCell="B31" sqref="B31"/>
    </sheetView>
  </sheetViews>
  <sheetFormatPr defaultRowHeight="15" x14ac:dyDescent="0.25"/>
  <cols>
    <col min="1" max="1" width="4.140625" customWidth="1"/>
    <col min="2" max="2" width="39.28515625" style="26" customWidth="1"/>
    <col min="3" max="3" width="8.5703125" customWidth="1"/>
    <col min="4" max="5" width="9" customWidth="1"/>
    <col min="6" max="6" width="11.7109375" customWidth="1"/>
    <col min="7" max="7" width="7.140625" customWidth="1"/>
    <col min="8" max="8" width="12.42578125" customWidth="1"/>
  </cols>
  <sheetData>
    <row r="1" spans="1:10" x14ac:dyDescent="0.25">
      <c r="A1" s="80" t="s">
        <v>0</v>
      </c>
      <c r="B1" s="81"/>
      <c r="C1" s="81"/>
      <c r="D1" s="81"/>
      <c r="E1" s="81"/>
      <c r="F1" s="81"/>
      <c r="G1" s="81"/>
      <c r="H1" s="81"/>
      <c r="I1" s="2"/>
      <c r="J1" s="2"/>
    </row>
    <row r="2" spans="1:10" ht="26.25" customHeight="1" x14ac:dyDescent="0.25">
      <c r="A2" s="82" t="s">
        <v>51</v>
      </c>
      <c r="B2" s="83"/>
      <c r="C2" s="83"/>
      <c r="D2" s="83"/>
      <c r="E2" s="83"/>
      <c r="F2" s="83"/>
      <c r="G2" s="83"/>
      <c r="H2" s="83"/>
      <c r="I2" s="2"/>
      <c r="J2" s="2"/>
    </row>
    <row r="3" spans="1:10" ht="55.5" customHeight="1" x14ac:dyDescent="0.25">
      <c r="A3" s="7" t="s">
        <v>1</v>
      </c>
      <c r="B3" s="1" t="s">
        <v>2</v>
      </c>
      <c r="C3" s="8" t="s">
        <v>3</v>
      </c>
      <c r="D3" s="9" t="s">
        <v>4</v>
      </c>
      <c r="E3" s="23" t="s">
        <v>5</v>
      </c>
      <c r="F3" s="8" t="s">
        <v>52</v>
      </c>
      <c r="G3" s="8" t="s">
        <v>48</v>
      </c>
      <c r="H3" s="8" t="s">
        <v>53</v>
      </c>
      <c r="I3" s="2"/>
      <c r="J3" s="2"/>
    </row>
    <row r="4" spans="1:10" ht="143.25" customHeight="1" x14ac:dyDescent="0.25">
      <c r="A4" s="10">
        <v>3</v>
      </c>
      <c r="B4" s="11" t="s">
        <v>43</v>
      </c>
      <c r="C4" s="12" t="s">
        <v>6</v>
      </c>
      <c r="D4" s="68">
        <v>10</v>
      </c>
      <c r="E4" s="69">
        <v>86</v>
      </c>
      <c r="F4" s="70">
        <f>D4*E4</f>
        <v>860</v>
      </c>
      <c r="G4" s="71">
        <v>0.13</v>
      </c>
      <c r="H4" s="70">
        <f t="shared" ref="H4:H30" si="0">F4*1.13</f>
        <v>971.8</v>
      </c>
      <c r="I4" s="2"/>
      <c r="J4" s="2"/>
    </row>
    <row r="5" spans="1:10" ht="27" customHeight="1" x14ac:dyDescent="0.25">
      <c r="A5" s="10">
        <v>4</v>
      </c>
      <c r="B5" s="13" t="s">
        <v>7</v>
      </c>
      <c r="C5" s="12" t="s">
        <v>6</v>
      </c>
      <c r="D5" s="66">
        <v>500</v>
      </c>
      <c r="E5" s="69">
        <v>0.59</v>
      </c>
      <c r="F5" s="70">
        <f t="shared" ref="F5:F32" si="1">D5*E5</f>
        <v>295</v>
      </c>
      <c r="G5" s="71">
        <v>0.13</v>
      </c>
      <c r="H5" s="70">
        <f t="shared" si="0"/>
        <v>333.34999999999997</v>
      </c>
      <c r="I5" s="2"/>
      <c r="J5" s="2"/>
    </row>
    <row r="6" spans="1:10" ht="36.75" customHeight="1" x14ac:dyDescent="0.25">
      <c r="A6" s="10">
        <v>5</v>
      </c>
      <c r="B6" s="13" t="s">
        <v>8</v>
      </c>
      <c r="C6" s="12" t="s">
        <v>6</v>
      </c>
      <c r="D6" s="66">
        <v>200</v>
      </c>
      <c r="E6" s="69">
        <v>0.59</v>
      </c>
      <c r="F6" s="70">
        <f t="shared" si="1"/>
        <v>118</v>
      </c>
      <c r="G6" s="71">
        <v>0.13</v>
      </c>
      <c r="H6" s="70">
        <f t="shared" si="0"/>
        <v>133.33999999999997</v>
      </c>
      <c r="I6" s="2"/>
      <c r="J6" s="2"/>
    </row>
    <row r="7" spans="1:10" ht="27" customHeight="1" x14ac:dyDescent="0.25">
      <c r="A7" s="10">
        <v>7</v>
      </c>
      <c r="B7" s="13" t="s">
        <v>9</v>
      </c>
      <c r="C7" s="12" t="s">
        <v>6</v>
      </c>
      <c r="D7" s="66">
        <v>50</v>
      </c>
      <c r="E7" s="69">
        <v>1.5</v>
      </c>
      <c r="F7" s="70">
        <f t="shared" si="1"/>
        <v>75</v>
      </c>
      <c r="G7" s="71">
        <v>0.13</v>
      </c>
      <c r="H7" s="70">
        <f t="shared" si="0"/>
        <v>84.749999999999986</v>
      </c>
      <c r="I7" s="2"/>
      <c r="J7" s="2"/>
    </row>
    <row r="8" spans="1:10" ht="24.75" customHeight="1" x14ac:dyDescent="0.25">
      <c r="A8" s="10">
        <v>8</v>
      </c>
      <c r="B8" s="13" t="s">
        <v>10</v>
      </c>
      <c r="C8" s="12" t="s">
        <v>6</v>
      </c>
      <c r="D8" s="66">
        <v>50</v>
      </c>
      <c r="E8" s="69">
        <v>1.5</v>
      </c>
      <c r="F8" s="70">
        <f t="shared" si="1"/>
        <v>75</v>
      </c>
      <c r="G8" s="71">
        <v>0.13</v>
      </c>
      <c r="H8" s="70">
        <f t="shared" si="0"/>
        <v>84.749999999999986</v>
      </c>
      <c r="I8" s="2"/>
      <c r="J8" s="2"/>
    </row>
    <row r="9" spans="1:10" ht="24.75" customHeight="1" x14ac:dyDescent="0.25">
      <c r="A9" s="10">
        <v>9</v>
      </c>
      <c r="B9" s="13" t="s">
        <v>11</v>
      </c>
      <c r="C9" s="12" t="s">
        <v>6</v>
      </c>
      <c r="D9" s="66">
        <v>50</v>
      </c>
      <c r="E9" s="69">
        <v>1.5</v>
      </c>
      <c r="F9" s="70">
        <f t="shared" si="1"/>
        <v>75</v>
      </c>
      <c r="G9" s="71">
        <v>0.13</v>
      </c>
      <c r="H9" s="70">
        <f t="shared" si="0"/>
        <v>84.749999999999986</v>
      </c>
      <c r="I9" s="2"/>
      <c r="J9" s="2"/>
    </row>
    <row r="10" spans="1:10" ht="29.25" customHeight="1" x14ac:dyDescent="0.25">
      <c r="A10" s="10">
        <v>10</v>
      </c>
      <c r="B10" s="13" t="s">
        <v>12</v>
      </c>
      <c r="C10" s="12" t="s">
        <v>6</v>
      </c>
      <c r="D10" s="66">
        <v>290</v>
      </c>
      <c r="E10" s="69">
        <v>1.5</v>
      </c>
      <c r="F10" s="70">
        <f t="shared" si="1"/>
        <v>435</v>
      </c>
      <c r="G10" s="71">
        <v>0.13</v>
      </c>
      <c r="H10" s="70">
        <f t="shared" si="0"/>
        <v>491.54999999999995</v>
      </c>
      <c r="I10" s="2"/>
      <c r="J10" s="2"/>
    </row>
    <row r="11" spans="1:10" ht="23.25" customHeight="1" x14ac:dyDescent="0.25">
      <c r="A11" s="10">
        <v>11</v>
      </c>
      <c r="B11" s="13" t="s">
        <v>13</v>
      </c>
      <c r="C11" s="12" t="s">
        <v>6</v>
      </c>
      <c r="D11" s="66">
        <v>3800</v>
      </c>
      <c r="E11" s="69">
        <v>1.5</v>
      </c>
      <c r="F11" s="70">
        <f t="shared" si="1"/>
        <v>5700</v>
      </c>
      <c r="G11" s="71">
        <v>0.13</v>
      </c>
      <c r="H11" s="70">
        <f t="shared" si="0"/>
        <v>6440.9999999999991</v>
      </c>
      <c r="I11" s="2"/>
      <c r="J11" s="2"/>
    </row>
    <row r="12" spans="1:10" ht="24.75" customHeight="1" x14ac:dyDescent="0.25">
      <c r="A12" s="10">
        <v>12</v>
      </c>
      <c r="B12" s="13" t="s">
        <v>14</v>
      </c>
      <c r="C12" s="12" t="s">
        <v>6</v>
      </c>
      <c r="D12" s="66">
        <v>800</v>
      </c>
      <c r="E12" s="69">
        <v>1.5</v>
      </c>
      <c r="F12" s="70">
        <f t="shared" si="1"/>
        <v>1200</v>
      </c>
      <c r="G12" s="71">
        <v>0.13</v>
      </c>
      <c r="H12" s="70">
        <f t="shared" si="0"/>
        <v>1355.9999999999998</v>
      </c>
      <c r="I12" s="2"/>
      <c r="J12" s="2"/>
    </row>
    <row r="13" spans="1:10" ht="18" customHeight="1" x14ac:dyDescent="0.25">
      <c r="A13" s="10">
        <v>13</v>
      </c>
      <c r="B13" s="13" t="s">
        <v>15</v>
      </c>
      <c r="C13" s="12" t="s">
        <v>6</v>
      </c>
      <c r="D13" s="66">
        <v>500</v>
      </c>
      <c r="E13" s="69">
        <v>0.25</v>
      </c>
      <c r="F13" s="70">
        <f t="shared" si="1"/>
        <v>125</v>
      </c>
      <c r="G13" s="71">
        <v>0.13</v>
      </c>
      <c r="H13" s="70">
        <f t="shared" si="0"/>
        <v>141.25</v>
      </c>
      <c r="I13" s="2"/>
      <c r="J13" s="2"/>
    </row>
    <row r="14" spans="1:10" ht="20.25" customHeight="1" x14ac:dyDescent="0.25">
      <c r="A14" s="10">
        <v>14</v>
      </c>
      <c r="B14" s="13" t="s">
        <v>16</v>
      </c>
      <c r="C14" s="12" t="s">
        <v>6</v>
      </c>
      <c r="D14" s="66">
        <v>500</v>
      </c>
      <c r="E14" s="69">
        <v>0.25</v>
      </c>
      <c r="F14" s="70">
        <f t="shared" si="1"/>
        <v>125</v>
      </c>
      <c r="G14" s="71">
        <v>0.13</v>
      </c>
      <c r="H14" s="70">
        <f t="shared" si="0"/>
        <v>141.25</v>
      </c>
      <c r="I14" s="2"/>
      <c r="J14" s="2"/>
    </row>
    <row r="15" spans="1:10" ht="24" customHeight="1" x14ac:dyDescent="0.25">
      <c r="A15" s="10">
        <v>15</v>
      </c>
      <c r="B15" s="13" t="s">
        <v>17</v>
      </c>
      <c r="C15" s="12" t="s">
        <v>6</v>
      </c>
      <c r="D15" s="66">
        <v>500</v>
      </c>
      <c r="E15" s="69">
        <v>0.25</v>
      </c>
      <c r="F15" s="70">
        <f t="shared" si="1"/>
        <v>125</v>
      </c>
      <c r="G15" s="71">
        <v>0.13</v>
      </c>
      <c r="H15" s="70">
        <f t="shared" si="0"/>
        <v>141.25</v>
      </c>
      <c r="I15" s="2"/>
      <c r="J15" s="2"/>
    </row>
    <row r="16" spans="1:10" ht="84" customHeight="1" x14ac:dyDescent="0.25">
      <c r="A16" s="10">
        <v>16</v>
      </c>
      <c r="B16" s="11" t="s">
        <v>18</v>
      </c>
      <c r="C16" s="12" t="s">
        <v>6</v>
      </c>
      <c r="D16" s="68">
        <v>50</v>
      </c>
      <c r="E16" s="69">
        <v>10</v>
      </c>
      <c r="F16" s="70">
        <f t="shared" si="1"/>
        <v>500</v>
      </c>
      <c r="G16" s="71">
        <v>0.13</v>
      </c>
      <c r="H16" s="70">
        <f t="shared" si="0"/>
        <v>565</v>
      </c>
      <c r="I16" s="2"/>
      <c r="J16" s="2"/>
    </row>
    <row r="17" spans="1:10" ht="71.25" customHeight="1" x14ac:dyDescent="0.25">
      <c r="A17" s="10">
        <v>17</v>
      </c>
      <c r="B17" s="11" t="s">
        <v>19</v>
      </c>
      <c r="C17" s="12" t="s">
        <v>6</v>
      </c>
      <c r="D17" s="68">
        <v>50</v>
      </c>
      <c r="E17" s="69">
        <v>12</v>
      </c>
      <c r="F17" s="70">
        <f t="shared" si="1"/>
        <v>600</v>
      </c>
      <c r="G17" s="71">
        <v>0.13</v>
      </c>
      <c r="H17" s="70">
        <f t="shared" si="0"/>
        <v>677.99999999999989</v>
      </c>
      <c r="I17" s="2"/>
      <c r="J17" s="2"/>
    </row>
    <row r="18" spans="1:10" ht="165.75" customHeight="1" x14ac:dyDescent="0.25">
      <c r="A18" s="10">
        <v>20</v>
      </c>
      <c r="B18" s="11" t="s">
        <v>20</v>
      </c>
      <c r="C18" s="12" t="s">
        <v>6</v>
      </c>
      <c r="D18" s="68">
        <v>30</v>
      </c>
      <c r="E18" s="69">
        <v>7</v>
      </c>
      <c r="F18" s="70">
        <f t="shared" si="1"/>
        <v>210</v>
      </c>
      <c r="G18" s="71">
        <v>0.13</v>
      </c>
      <c r="H18" s="70">
        <f t="shared" si="0"/>
        <v>237.29999999999998</v>
      </c>
      <c r="I18" s="2"/>
      <c r="J18" s="2"/>
    </row>
    <row r="19" spans="1:10" ht="145.5" customHeight="1" x14ac:dyDescent="0.25">
      <c r="A19" s="10">
        <v>26</v>
      </c>
      <c r="B19" s="13" t="s">
        <v>21</v>
      </c>
      <c r="C19" s="12" t="s">
        <v>6</v>
      </c>
      <c r="D19" s="66">
        <v>10</v>
      </c>
      <c r="E19" s="69">
        <v>15</v>
      </c>
      <c r="F19" s="70">
        <f t="shared" si="1"/>
        <v>150</v>
      </c>
      <c r="G19" s="71">
        <v>0.13</v>
      </c>
      <c r="H19" s="70">
        <f t="shared" si="0"/>
        <v>169.49999999999997</v>
      </c>
      <c r="I19" s="2"/>
      <c r="J19" s="2"/>
    </row>
    <row r="20" spans="1:10" ht="27.75" customHeight="1" x14ac:dyDescent="0.25">
      <c r="A20" s="10">
        <v>37</v>
      </c>
      <c r="B20" s="13" t="s">
        <v>22</v>
      </c>
      <c r="C20" s="12" t="s">
        <v>6</v>
      </c>
      <c r="D20" s="66">
        <v>50</v>
      </c>
      <c r="E20" s="69">
        <v>0.45</v>
      </c>
      <c r="F20" s="70">
        <f t="shared" si="1"/>
        <v>22.5</v>
      </c>
      <c r="G20" s="71">
        <v>0.13</v>
      </c>
      <c r="H20" s="70">
        <f t="shared" si="0"/>
        <v>25.424999999999997</v>
      </c>
      <c r="I20" s="14"/>
      <c r="J20" s="2"/>
    </row>
    <row r="21" spans="1:10" ht="32.25" customHeight="1" x14ac:dyDescent="0.25">
      <c r="A21" s="10">
        <v>38</v>
      </c>
      <c r="B21" s="13" t="s">
        <v>23</v>
      </c>
      <c r="C21" s="12" t="s">
        <v>6</v>
      </c>
      <c r="D21" s="66">
        <v>50</v>
      </c>
      <c r="E21" s="69">
        <v>0.45</v>
      </c>
      <c r="F21" s="70">
        <f t="shared" si="1"/>
        <v>22.5</v>
      </c>
      <c r="G21" s="71">
        <v>0.13</v>
      </c>
      <c r="H21" s="70">
        <f t="shared" si="0"/>
        <v>25.424999999999997</v>
      </c>
      <c r="I21" s="14"/>
      <c r="J21" s="2"/>
    </row>
    <row r="22" spans="1:10" ht="22.5" customHeight="1" x14ac:dyDescent="0.25">
      <c r="A22" s="15">
        <v>69</v>
      </c>
      <c r="B22" s="13" t="s">
        <v>28</v>
      </c>
      <c r="C22" s="12" t="s">
        <v>6</v>
      </c>
      <c r="D22" s="66">
        <v>50</v>
      </c>
      <c r="E22" s="69">
        <v>0.25</v>
      </c>
      <c r="F22" s="70">
        <f t="shared" si="1"/>
        <v>12.5</v>
      </c>
      <c r="G22" s="71">
        <v>0.13</v>
      </c>
      <c r="H22" s="70">
        <f t="shared" si="0"/>
        <v>14.124999999999998</v>
      </c>
      <c r="I22" s="14"/>
      <c r="J22" s="2"/>
    </row>
    <row r="23" spans="1:10" ht="29.25" customHeight="1" x14ac:dyDescent="0.25">
      <c r="A23" s="15">
        <f t="shared" ref="A23:A25" si="2">A22+1</f>
        <v>70</v>
      </c>
      <c r="B23" s="13" t="s">
        <v>29</v>
      </c>
      <c r="C23" s="12" t="s">
        <v>6</v>
      </c>
      <c r="D23" s="66">
        <v>400</v>
      </c>
      <c r="E23" s="69">
        <v>0.25</v>
      </c>
      <c r="F23" s="70">
        <f t="shared" si="1"/>
        <v>100</v>
      </c>
      <c r="G23" s="71">
        <v>0.13</v>
      </c>
      <c r="H23" s="70">
        <f t="shared" si="0"/>
        <v>112.99999999999999</v>
      </c>
      <c r="I23" s="14"/>
      <c r="J23" s="2"/>
    </row>
    <row r="24" spans="1:10" ht="31.5" customHeight="1" x14ac:dyDescent="0.25">
      <c r="A24" s="15">
        <f t="shared" si="2"/>
        <v>71</v>
      </c>
      <c r="B24" s="13" t="s">
        <v>30</v>
      </c>
      <c r="C24" s="12" t="s">
        <v>6</v>
      </c>
      <c r="D24" s="66">
        <v>160</v>
      </c>
      <c r="E24" s="69">
        <v>0.25</v>
      </c>
      <c r="F24" s="70">
        <f t="shared" si="1"/>
        <v>40</v>
      </c>
      <c r="G24" s="71">
        <v>0.13</v>
      </c>
      <c r="H24" s="70">
        <f t="shared" si="0"/>
        <v>45.199999999999996</v>
      </c>
      <c r="I24" s="14"/>
      <c r="J24" s="2"/>
    </row>
    <row r="25" spans="1:10" ht="24" customHeight="1" x14ac:dyDescent="0.25">
      <c r="A25" s="15">
        <f t="shared" si="2"/>
        <v>72</v>
      </c>
      <c r="B25" s="13" t="s">
        <v>31</v>
      </c>
      <c r="C25" s="12" t="s">
        <v>6</v>
      </c>
      <c r="D25" s="66">
        <v>100</v>
      </c>
      <c r="E25" s="69">
        <v>0.25</v>
      </c>
      <c r="F25" s="70">
        <f t="shared" si="1"/>
        <v>25</v>
      </c>
      <c r="G25" s="71">
        <v>0.13</v>
      </c>
      <c r="H25" s="70">
        <f t="shared" si="0"/>
        <v>28.249999999999996</v>
      </c>
      <c r="I25" s="14"/>
      <c r="J25" s="2"/>
    </row>
    <row r="26" spans="1:10" ht="30.75" customHeight="1" x14ac:dyDescent="0.25">
      <c r="A26" s="15">
        <v>73</v>
      </c>
      <c r="B26" s="13" t="s">
        <v>32</v>
      </c>
      <c r="C26" s="12" t="s">
        <v>6</v>
      </c>
      <c r="D26" s="66">
        <v>120</v>
      </c>
      <c r="E26" s="69">
        <v>0.25</v>
      </c>
      <c r="F26" s="70">
        <f t="shared" si="1"/>
        <v>30</v>
      </c>
      <c r="G26" s="71">
        <v>0.13</v>
      </c>
      <c r="H26" s="70">
        <f t="shared" si="0"/>
        <v>33.9</v>
      </c>
      <c r="I26" s="14"/>
      <c r="J26" s="2"/>
    </row>
    <row r="27" spans="1:10" ht="29.25" customHeight="1" x14ac:dyDescent="0.25">
      <c r="A27" s="15">
        <v>74</v>
      </c>
      <c r="B27" s="13" t="s">
        <v>33</v>
      </c>
      <c r="C27" s="12" t="s">
        <v>6</v>
      </c>
      <c r="D27" s="66">
        <v>100</v>
      </c>
      <c r="E27" s="69">
        <v>0.25</v>
      </c>
      <c r="F27" s="70">
        <f t="shared" si="1"/>
        <v>25</v>
      </c>
      <c r="G27" s="71">
        <v>0.13</v>
      </c>
      <c r="H27" s="70">
        <f t="shared" si="0"/>
        <v>28.249999999999996</v>
      </c>
      <c r="I27" s="14"/>
      <c r="J27" s="2"/>
    </row>
    <row r="28" spans="1:10" ht="26.25" customHeight="1" x14ac:dyDescent="0.25">
      <c r="A28" s="15">
        <v>75</v>
      </c>
      <c r="B28" s="13" t="s">
        <v>34</v>
      </c>
      <c r="C28" s="12" t="s">
        <v>6</v>
      </c>
      <c r="D28" s="66">
        <v>50</v>
      </c>
      <c r="E28" s="69">
        <v>0.25</v>
      </c>
      <c r="F28" s="70">
        <f t="shared" si="1"/>
        <v>12.5</v>
      </c>
      <c r="G28" s="71">
        <v>0.13</v>
      </c>
      <c r="H28" s="70">
        <f t="shared" si="0"/>
        <v>14.124999999999998</v>
      </c>
      <c r="I28" s="14"/>
      <c r="J28" s="2"/>
    </row>
    <row r="29" spans="1:10" ht="110.25" customHeight="1" x14ac:dyDescent="0.25">
      <c r="A29" s="15">
        <v>77</v>
      </c>
      <c r="B29" s="21" t="s">
        <v>35</v>
      </c>
      <c r="C29" s="12" t="s">
        <v>6</v>
      </c>
      <c r="D29" s="67">
        <v>10</v>
      </c>
      <c r="E29" s="72">
        <v>78</v>
      </c>
      <c r="F29" s="70">
        <f t="shared" si="1"/>
        <v>780</v>
      </c>
      <c r="G29" s="71">
        <v>0.13</v>
      </c>
      <c r="H29" s="70">
        <f t="shared" si="0"/>
        <v>881.39999999999986</v>
      </c>
      <c r="I29" s="14"/>
      <c r="J29" s="2"/>
    </row>
    <row r="30" spans="1:10" ht="35.25" customHeight="1" x14ac:dyDescent="0.25">
      <c r="A30" s="15">
        <v>82</v>
      </c>
      <c r="B30" s="13" t="s">
        <v>36</v>
      </c>
      <c r="C30" s="12" t="s">
        <v>6</v>
      </c>
      <c r="D30" s="66">
        <v>45</v>
      </c>
      <c r="E30" s="69">
        <v>0.2</v>
      </c>
      <c r="F30" s="70">
        <f t="shared" si="1"/>
        <v>9</v>
      </c>
      <c r="G30" s="71">
        <v>0.13</v>
      </c>
      <c r="H30" s="70">
        <f t="shared" si="0"/>
        <v>10.169999999999998</v>
      </c>
      <c r="I30" s="14"/>
      <c r="J30" s="2"/>
    </row>
    <row r="31" spans="1:10" ht="123" customHeight="1" x14ac:dyDescent="0.25">
      <c r="A31" s="15">
        <v>92</v>
      </c>
      <c r="B31" s="18" t="s">
        <v>37</v>
      </c>
      <c r="C31" s="12" t="s">
        <v>6</v>
      </c>
      <c r="D31" s="73">
        <v>35</v>
      </c>
      <c r="E31" s="69">
        <v>22</v>
      </c>
      <c r="F31" s="70">
        <f t="shared" si="1"/>
        <v>770</v>
      </c>
      <c r="G31" s="71">
        <v>0.24</v>
      </c>
      <c r="H31" s="70">
        <f>F31*1.24</f>
        <v>954.8</v>
      </c>
      <c r="I31" s="2"/>
      <c r="J31" s="2"/>
    </row>
    <row r="32" spans="1:10" ht="67.5" customHeight="1" x14ac:dyDescent="0.25">
      <c r="A32" s="15">
        <v>98</v>
      </c>
      <c r="B32" s="22" t="s">
        <v>38</v>
      </c>
      <c r="C32" s="15" t="s">
        <v>6</v>
      </c>
      <c r="D32" s="74">
        <v>5</v>
      </c>
      <c r="E32" s="75">
        <v>50</v>
      </c>
      <c r="F32" s="70">
        <f t="shared" si="1"/>
        <v>250</v>
      </c>
      <c r="G32" s="71">
        <v>0.24</v>
      </c>
      <c r="H32" s="70">
        <f>F32*1.24</f>
        <v>310</v>
      </c>
      <c r="I32" s="2"/>
      <c r="J32" s="2"/>
    </row>
    <row r="33" spans="1:10" ht="30" customHeight="1" x14ac:dyDescent="0.25">
      <c r="A33" s="1"/>
      <c r="B33" s="63" t="s">
        <v>42</v>
      </c>
      <c r="C33" s="19"/>
      <c r="D33" s="76">
        <f>SUM(D4:D32)</f>
        <v>8565</v>
      </c>
      <c r="E33" s="77"/>
      <c r="F33" s="78">
        <f>SUM(F4:F32)</f>
        <v>12767</v>
      </c>
      <c r="G33" s="78"/>
      <c r="H33" s="79">
        <f>SUM(H4:H32)</f>
        <v>14538.909999999996</v>
      </c>
      <c r="I33" s="2"/>
      <c r="J33" s="2"/>
    </row>
    <row r="34" spans="1:10" x14ac:dyDescent="0.25">
      <c r="A34" s="20"/>
      <c r="B34" s="6"/>
      <c r="C34" s="3"/>
      <c r="D34" s="4"/>
      <c r="E34" s="5"/>
      <c r="F34" s="6"/>
      <c r="G34" s="6"/>
      <c r="H34" s="6"/>
      <c r="I34" s="2"/>
      <c r="J34" s="2"/>
    </row>
    <row r="35" spans="1:10" x14ac:dyDescent="0.25">
      <c r="A35" s="20"/>
      <c r="B35" s="6"/>
      <c r="C35" s="3"/>
      <c r="D35" s="64">
        <f>D33-D36</f>
        <v>8525</v>
      </c>
      <c r="E35" s="62">
        <v>0.13</v>
      </c>
      <c r="F35" s="65">
        <f>F33-F36</f>
        <v>11747</v>
      </c>
      <c r="G35" s="6"/>
      <c r="H35" s="6"/>
      <c r="I35" s="2"/>
      <c r="J35" s="2"/>
    </row>
    <row r="36" spans="1:10" x14ac:dyDescent="0.25">
      <c r="A36" s="20"/>
      <c r="B36" s="24"/>
      <c r="C36" s="3"/>
      <c r="D36" s="4">
        <f>SUM(D31:D32)</f>
        <v>40</v>
      </c>
      <c r="E36" s="62">
        <v>0.24</v>
      </c>
      <c r="F36" s="65">
        <f>SUM(F31:F32)</f>
        <v>1020</v>
      </c>
      <c r="G36" s="6"/>
      <c r="H36" s="6"/>
      <c r="I36" s="2"/>
      <c r="J36" s="2"/>
    </row>
    <row r="37" spans="1:10" ht="15.75" x14ac:dyDescent="0.25">
      <c r="A37" s="20"/>
      <c r="B37" s="25"/>
      <c r="C37" s="3"/>
      <c r="D37" s="4"/>
      <c r="E37" s="5"/>
      <c r="F37" s="6"/>
      <c r="G37" s="6"/>
      <c r="H37" s="6"/>
      <c r="I37" s="2"/>
      <c r="J37" s="2"/>
    </row>
    <row r="38" spans="1:10" ht="15.75" x14ac:dyDescent="0.25">
      <c r="A38" s="20" t="s">
        <v>39</v>
      </c>
      <c r="B38" s="25"/>
      <c r="C38" s="3"/>
      <c r="D38" s="4"/>
      <c r="E38" s="5"/>
      <c r="F38" s="6"/>
      <c r="G38" s="6"/>
      <c r="H38" s="6"/>
      <c r="I38" s="2"/>
      <c r="J38" s="2"/>
    </row>
    <row r="39" spans="1:10" ht="15.75" x14ac:dyDescent="0.25">
      <c r="A39" s="20"/>
      <c r="B39" s="25"/>
      <c r="C39" s="3"/>
      <c r="D39" s="4"/>
      <c r="E39" s="5"/>
      <c r="F39" s="6"/>
      <c r="G39" s="6"/>
      <c r="H39" s="6"/>
      <c r="I39" s="2"/>
      <c r="J39" s="2"/>
    </row>
    <row r="40" spans="1:10" ht="15.75" x14ac:dyDescent="0.25">
      <c r="A40" s="20" t="s">
        <v>40</v>
      </c>
      <c r="B40" s="25"/>
      <c r="C40" s="3"/>
      <c r="D40" s="4"/>
      <c r="E40" s="5"/>
      <c r="F40" s="6"/>
      <c r="G40" s="6"/>
      <c r="H40" s="6"/>
      <c r="I40" s="2"/>
      <c r="J40" s="2"/>
    </row>
    <row r="41" spans="1:10" ht="15.75" x14ac:dyDescent="0.25">
      <c r="A41" s="20"/>
      <c r="B41" s="25"/>
      <c r="C41" s="3"/>
      <c r="D41" s="4"/>
      <c r="E41" s="5"/>
      <c r="F41" s="6"/>
      <c r="G41" s="6"/>
      <c r="H41" s="6"/>
      <c r="I41" s="2"/>
      <c r="J41" s="2"/>
    </row>
    <row r="42" spans="1:10" ht="15.75" x14ac:dyDescent="0.25">
      <c r="A42" s="20" t="s">
        <v>41</v>
      </c>
      <c r="B42" s="25"/>
      <c r="C42" s="3"/>
      <c r="D42" s="4"/>
      <c r="E42" s="5"/>
      <c r="F42" s="6"/>
      <c r="G42" s="6"/>
      <c r="H42" s="6"/>
      <c r="I42" s="2"/>
      <c r="J42" s="2"/>
    </row>
    <row r="43" spans="1:10" x14ac:dyDescent="0.25">
      <c r="A43" s="20"/>
      <c r="B43" s="6"/>
      <c r="C43" s="3"/>
      <c r="D43" s="4"/>
      <c r="E43" s="5"/>
      <c r="F43" s="6"/>
      <c r="G43" s="6"/>
      <c r="H43" s="6"/>
      <c r="I43" s="2"/>
      <c r="J43" s="2"/>
    </row>
  </sheetData>
  <mergeCells count="2">
    <mergeCell ref="A1:H1"/>
    <mergeCell ref="A2:H2"/>
  </mergeCells>
  <printOptions horizontalCentered="1"/>
  <pageMargins left="0.19685039370078741" right="0.19685039370078741" top="0.15748031496062992" bottom="0.15748031496062992"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
  <sheetViews>
    <sheetView workbookViewId="0">
      <selection activeCell="B17" sqref="B17"/>
    </sheetView>
  </sheetViews>
  <sheetFormatPr defaultRowHeight="15" x14ac:dyDescent="0.25"/>
  <cols>
    <col min="1" max="1" width="4.140625" customWidth="1"/>
    <col min="2" max="2" width="34.7109375" customWidth="1"/>
    <col min="3" max="3" width="17.85546875" customWidth="1"/>
    <col min="4" max="4" width="18.85546875" customWidth="1"/>
    <col min="5" max="5" width="16.42578125" customWidth="1"/>
    <col min="6" max="6" width="17" customWidth="1"/>
    <col min="7" max="7" width="27.42578125" customWidth="1"/>
  </cols>
  <sheetData>
    <row r="1" spans="1:7" ht="32.25" thickBot="1" x14ac:dyDescent="0.3">
      <c r="A1" s="27" t="s">
        <v>1</v>
      </c>
      <c r="B1" s="28" t="s">
        <v>44</v>
      </c>
      <c r="C1" s="28" t="s">
        <v>45</v>
      </c>
      <c r="D1" s="28" t="s">
        <v>46</v>
      </c>
      <c r="E1" s="28" t="s">
        <v>47</v>
      </c>
      <c r="F1" s="28" t="s">
        <v>48</v>
      </c>
      <c r="G1" s="28" t="s">
        <v>49</v>
      </c>
    </row>
    <row r="2" spans="1:7" ht="45" customHeight="1" thickBot="1" x14ac:dyDescent="0.3">
      <c r="A2" s="29">
        <v>1</v>
      </c>
      <c r="B2" s="17" t="s">
        <v>24</v>
      </c>
      <c r="C2" s="30">
        <v>5</v>
      </c>
      <c r="D2" s="32">
        <v>30</v>
      </c>
      <c r="E2" s="32">
        <f>C2*D2</f>
        <v>150</v>
      </c>
      <c r="F2" s="35">
        <v>0.24</v>
      </c>
      <c r="G2" s="32">
        <f>E2*1.24</f>
        <v>186</v>
      </c>
    </row>
    <row r="3" spans="1:7" ht="45" customHeight="1" thickBot="1" x14ac:dyDescent="0.3">
      <c r="A3" s="29">
        <v>2</v>
      </c>
      <c r="B3" s="17" t="s">
        <v>25</v>
      </c>
      <c r="C3" s="30">
        <v>5</v>
      </c>
      <c r="D3" s="32">
        <v>30</v>
      </c>
      <c r="E3" s="32">
        <f>C3*D3</f>
        <v>150</v>
      </c>
      <c r="F3" s="35">
        <v>0.24</v>
      </c>
      <c r="G3" s="32">
        <f t="shared" ref="G3:G4" si="0">E3*1.24</f>
        <v>186</v>
      </c>
    </row>
    <row r="4" spans="1:7" ht="45" customHeight="1" thickBot="1" x14ac:dyDescent="0.3">
      <c r="A4" s="29">
        <v>6</v>
      </c>
      <c r="B4" s="16" t="s">
        <v>26</v>
      </c>
      <c r="C4" s="30">
        <v>20</v>
      </c>
      <c r="D4" s="32">
        <v>17</v>
      </c>
      <c r="E4" s="32">
        <f>C4*D4</f>
        <v>340</v>
      </c>
      <c r="F4" s="35">
        <v>0.24</v>
      </c>
      <c r="G4" s="32">
        <f t="shared" si="0"/>
        <v>421.6</v>
      </c>
    </row>
    <row r="5" spans="1:7" ht="45" customHeight="1" thickBot="1" x14ac:dyDescent="0.3">
      <c r="A5" s="33"/>
      <c r="B5" s="16" t="s">
        <v>27</v>
      </c>
      <c r="C5" s="34">
        <v>45</v>
      </c>
      <c r="D5" s="32">
        <v>17</v>
      </c>
      <c r="E5" s="32">
        <f>C5*D5</f>
        <v>765</v>
      </c>
      <c r="F5" s="35">
        <v>0.24</v>
      </c>
      <c r="G5" s="32">
        <f t="shared" ref="G5" si="1">E5*1.24</f>
        <v>948.6</v>
      </c>
    </row>
    <row r="6" spans="1:7" ht="25.5" customHeight="1" thickBot="1" x14ac:dyDescent="0.3">
      <c r="A6" s="84" t="s">
        <v>50</v>
      </c>
      <c r="B6" s="85"/>
      <c r="C6" s="37">
        <f>SUM(C2:C5)</f>
        <v>75</v>
      </c>
      <c r="D6" s="28"/>
      <c r="E6" s="32">
        <f>SUM(E2:E5)</f>
        <v>1405</v>
      </c>
      <c r="F6" s="30"/>
      <c r="G6" s="32">
        <f>SUM(G2:G5)</f>
        <v>1742.2</v>
      </c>
    </row>
  </sheetData>
  <mergeCells count="1">
    <mergeCell ref="A6:B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7"/>
  <sheetViews>
    <sheetView topLeftCell="A94" workbookViewId="0">
      <selection activeCell="C105" sqref="C105:G105"/>
    </sheetView>
  </sheetViews>
  <sheetFormatPr defaultRowHeight="15" x14ac:dyDescent="0.25"/>
  <cols>
    <col min="2" max="2" width="18.28515625" customWidth="1"/>
    <col min="3" max="3" width="27.28515625" customWidth="1"/>
    <col min="4" max="4" width="18.28515625" customWidth="1"/>
    <col min="5" max="5" width="12.85546875" customWidth="1"/>
    <col min="6" max="6" width="16.5703125" customWidth="1"/>
    <col min="7" max="7" width="15.28515625" customWidth="1"/>
    <col min="8" max="8" width="18.42578125" customWidth="1"/>
  </cols>
  <sheetData>
    <row r="1" spans="1:8" ht="16.5" thickBot="1" x14ac:dyDescent="0.3">
      <c r="A1" s="27" t="s">
        <v>1</v>
      </c>
      <c r="B1" s="94" t="s">
        <v>45</v>
      </c>
      <c r="C1" s="95"/>
      <c r="D1" s="94" t="s">
        <v>46</v>
      </c>
      <c r="E1" s="95"/>
      <c r="F1" s="28" t="s">
        <v>47</v>
      </c>
      <c r="G1" s="28" t="s">
        <v>48</v>
      </c>
      <c r="H1" s="28" t="s">
        <v>49</v>
      </c>
    </row>
    <row r="2" spans="1:8" ht="16.5" thickBot="1" x14ac:dyDescent="0.3">
      <c r="A2" s="29">
        <v>1</v>
      </c>
      <c r="B2" s="86">
        <v>95</v>
      </c>
      <c r="C2" s="87"/>
      <c r="D2" s="88">
        <v>86</v>
      </c>
      <c r="E2" s="89"/>
      <c r="F2" s="38">
        <f>B2*D2</f>
        <v>8170</v>
      </c>
      <c r="G2" s="39">
        <v>0.13</v>
      </c>
      <c r="H2" s="38">
        <f>F2*1.13</f>
        <v>9232.0999999999985</v>
      </c>
    </row>
    <row r="3" spans="1:8" ht="16.5" thickBot="1" x14ac:dyDescent="0.3">
      <c r="A3" s="29">
        <v>2</v>
      </c>
      <c r="B3" s="86">
        <v>90</v>
      </c>
      <c r="C3" s="87"/>
      <c r="D3" s="88">
        <v>86</v>
      </c>
      <c r="E3" s="89"/>
      <c r="F3" s="38">
        <f t="shared" ref="F3:F7" si="0">B3*D3</f>
        <v>7740</v>
      </c>
      <c r="G3" s="39">
        <v>0.13</v>
      </c>
      <c r="H3" s="38">
        <f t="shared" ref="H3:H7" si="1">F3*1.13</f>
        <v>8746.1999999999989</v>
      </c>
    </row>
    <row r="4" spans="1:8" ht="16.5" thickBot="1" x14ac:dyDescent="0.3">
      <c r="A4" s="29">
        <v>6</v>
      </c>
      <c r="B4" s="86">
        <v>200</v>
      </c>
      <c r="C4" s="87"/>
      <c r="D4" s="88">
        <v>39</v>
      </c>
      <c r="E4" s="89"/>
      <c r="F4" s="38">
        <f t="shared" si="0"/>
        <v>7800</v>
      </c>
      <c r="G4" s="39">
        <v>0.13</v>
      </c>
      <c r="H4" s="38">
        <f t="shared" si="1"/>
        <v>8814</v>
      </c>
    </row>
    <row r="5" spans="1:8" ht="16.5" thickBot="1" x14ac:dyDescent="0.3">
      <c r="A5" s="36">
        <v>31</v>
      </c>
      <c r="B5" s="90">
        <v>95</v>
      </c>
      <c r="C5" s="91"/>
      <c r="D5" s="92">
        <v>49</v>
      </c>
      <c r="E5" s="93"/>
      <c r="F5" s="38">
        <f t="shared" si="0"/>
        <v>4655</v>
      </c>
      <c r="G5" s="43">
        <v>0.13</v>
      </c>
      <c r="H5" s="38">
        <f t="shared" si="1"/>
        <v>5260.15</v>
      </c>
    </row>
    <row r="6" spans="1:8" ht="16.5" thickBot="1" x14ac:dyDescent="0.3">
      <c r="A6" s="29">
        <v>91</v>
      </c>
      <c r="B6" s="86">
        <v>40</v>
      </c>
      <c r="C6" s="87"/>
      <c r="D6" s="88">
        <v>22</v>
      </c>
      <c r="E6" s="89"/>
      <c r="F6" s="38">
        <f t="shared" si="0"/>
        <v>880</v>
      </c>
      <c r="G6" s="39">
        <v>0.24</v>
      </c>
      <c r="H6" s="38">
        <f>F6*1.24</f>
        <v>1091.2</v>
      </c>
    </row>
    <row r="7" spans="1:8" ht="16.5" thickBot="1" x14ac:dyDescent="0.3">
      <c r="A7" s="29">
        <v>94</v>
      </c>
      <c r="B7" s="86">
        <v>50</v>
      </c>
      <c r="C7" s="87"/>
      <c r="D7" s="88">
        <v>13.9</v>
      </c>
      <c r="E7" s="89"/>
      <c r="F7" s="38">
        <f t="shared" si="0"/>
        <v>695</v>
      </c>
      <c r="G7" s="39">
        <v>0.13</v>
      </c>
      <c r="H7" s="38">
        <f t="shared" si="1"/>
        <v>785.34999999999991</v>
      </c>
    </row>
    <row r="8" spans="1:8" ht="16.5" thickBot="1" x14ac:dyDescent="0.3">
      <c r="A8" s="84" t="s">
        <v>50</v>
      </c>
      <c r="B8" s="96"/>
      <c r="C8" s="97">
        <v>570</v>
      </c>
      <c r="D8" s="98"/>
      <c r="E8" s="40"/>
      <c r="F8" s="41">
        <f>SUM(F2:F7)</f>
        <v>29940</v>
      </c>
      <c r="G8" s="40"/>
      <c r="H8" s="41">
        <f>SUM(H2:H7)</f>
        <v>33928.999999999993</v>
      </c>
    </row>
    <row r="10" spans="1:8" ht="15.75" thickBot="1" x14ac:dyDescent="0.3"/>
    <row r="11" spans="1:8" ht="16.5" thickBot="1" x14ac:dyDescent="0.3">
      <c r="B11" s="44">
        <v>5</v>
      </c>
      <c r="C11" s="42">
        <v>204.45</v>
      </c>
      <c r="D11" s="42">
        <f>B11*C11</f>
        <v>1022.25</v>
      </c>
      <c r="E11" s="45">
        <v>0.13</v>
      </c>
      <c r="F11" s="42">
        <f>D11*1.13</f>
        <v>1155.1424999999999</v>
      </c>
    </row>
    <row r="12" spans="1:8" ht="16.5" thickBot="1" x14ac:dyDescent="0.3">
      <c r="B12" s="46">
        <v>15</v>
      </c>
      <c r="C12" s="38">
        <v>204.45</v>
      </c>
      <c r="D12" s="42">
        <f t="shared" ref="D12:D14" si="2">B12*C12</f>
        <v>3066.75</v>
      </c>
      <c r="E12" s="39">
        <v>0.13</v>
      </c>
      <c r="F12" s="42">
        <f t="shared" ref="F12:F14" si="3">D12*1.13</f>
        <v>3465.4274999999998</v>
      </c>
    </row>
    <row r="13" spans="1:8" ht="16.5" thickBot="1" x14ac:dyDescent="0.3">
      <c r="B13" s="46">
        <v>15</v>
      </c>
      <c r="C13" s="38">
        <v>204.45</v>
      </c>
      <c r="D13" s="42">
        <f t="shared" si="2"/>
        <v>3066.75</v>
      </c>
      <c r="E13" s="39">
        <v>0.13</v>
      </c>
      <c r="F13" s="42">
        <f t="shared" si="3"/>
        <v>3465.4274999999998</v>
      </c>
    </row>
    <row r="14" spans="1:8" ht="16.5" thickBot="1" x14ac:dyDescent="0.3">
      <c r="B14" s="46">
        <v>5</v>
      </c>
      <c r="C14" s="38">
        <v>204.45</v>
      </c>
      <c r="D14" s="42">
        <f t="shared" si="2"/>
        <v>1022.25</v>
      </c>
      <c r="E14" s="39">
        <v>0.13</v>
      </c>
      <c r="F14" s="42">
        <f t="shared" si="3"/>
        <v>1155.1424999999999</v>
      </c>
    </row>
    <row r="15" spans="1:8" x14ac:dyDescent="0.25">
      <c r="D15" s="31">
        <f>SUM(D11:D14)</f>
        <v>8178</v>
      </c>
      <c r="F15" s="31">
        <f>SUM(F11:F14)</f>
        <v>9241.14</v>
      </c>
    </row>
    <row r="20" spans="3:7" ht="15.75" thickBot="1" x14ac:dyDescent="0.3"/>
    <row r="21" spans="3:7" ht="16.5" thickBot="1" x14ac:dyDescent="0.3">
      <c r="C21" s="44">
        <v>5</v>
      </c>
      <c r="D21" s="42">
        <v>30</v>
      </c>
      <c r="E21" s="42">
        <f>C21*D21</f>
        <v>150</v>
      </c>
      <c r="F21" s="45">
        <v>0.13</v>
      </c>
      <c r="G21" s="42">
        <f>E21*1.13</f>
        <v>169.49999999999997</v>
      </c>
    </row>
    <row r="22" spans="3:7" ht="16.5" thickBot="1" x14ac:dyDescent="0.3">
      <c r="C22" s="46">
        <v>5</v>
      </c>
      <c r="D22" s="38">
        <v>30</v>
      </c>
      <c r="E22" s="42">
        <f t="shared" ref="E22:E25" si="4">C22*D22</f>
        <v>150</v>
      </c>
      <c r="F22" s="45">
        <v>0.13</v>
      </c>
      <c r="G22" s="42">
        <f t="shared" ref="G22:G26" si="5">E22*1.13</f>
        <v>169.49999999999997</v>
      </c>
    </row>
    <row r="23" spans="3:7" ht="16.5" thickBot="1" x14ac:dyDescent="0.3">
      <c r="C23" s="46">
        <v>20</v>
      </c>
      <c r="D23" s="38">
        <v>17</v>
      </c>
      <c r="E23" s="42">
        <f t="shared" si="4"/>
        <v>340</v>
      </c>
      <c r="F23" s="45">
        <v>0.13</v>
      </c>
      <c r="G23" s="42">
        <f t="shared" si="5"/>
        <v>384.2</v>
      </c>
    </row>
    <row r="24" spans="3:7" ht="16.5" thickBot="1" x14ac:dyDescent="0.3">
      <c r="C24" s="46">
        <v>45</v>
      </c>
      <c r="D24" s="38">
        <v>17</v>
      </c>
      <c r="E24" s="42">
        <f t="shared" si="4"/>
        <v>765</v>
      </c>
      <c r="F24" s="45">
        <v>0.13</v>
      </c>
      <c r="G24" s="42">
        <f t="shared" si="5"/>
        <v>864.44999999999993</v>
      </c>
    </row>
    <row r="25" spans="3:7" ht="16.5" thickBot="1" x14ac:dyDescent="0.3">
      <c r="C25" s="46">
        <v>5</v>
      </c>
      <c r="D25" s="38">
        <v>17</v>
      </c>
      <c r="E25" s="42">
        <f t="shared" si="4"/>
        <v>85</v>
      </c>
      <c r="F25" s="45">
        <v>0.13</v>
      </c>
      <c r="G25" s="42">
        <f t="shared" si="5"/>
        <v>96.05</v>
      </c>
    </row>
    <row r="26" spans="3:7" ht="15.75" x14ac:dyDescent="0.25">
      <c r="E26" s="31">
        <f>SUM(E21:E25)</f>
        <v>1490</v>
      </c>
      <c r="G26" s="47">
        <f t="shared" si="5"/>
        <v>1683.6999999999998</v>
      </c>
    </row>
    <row r="28" spans="3:7" ht="15.75" thickBot="1" x14ac:dyDescent="0.3"/>
    <row r="29" spans="3:7" ht="16.5" thickBot="1" x14ac:dyDescent="0.3">
      <c r="C29" s="44">
        <v>100</v>
      </c>
      <c r="D29" s="42">
        <v>105</v>
      </c>
      <c r="E29" s="42">
        <f>C29*D29</f>
        <v>10500</v>
      </c>
      <c r="F29" s="45">
        <v>0.13</v>
      </c>
      <c r="G29" s="42">
        <f>E29*1.13</f>
        <v>11864.999999999998</v>
      </c>
    </row>
    <row r="30" spans="3:7" ht="16.5" thickBot="1" x14ac:dyDescent="0.3">
      <c r="C30" s="29">
        <v>50</v>
      </c>
      <c r="D30" s="38">
        <v>105</v>
      </c>
      <c r="E30" s="42">
        <f t="shared" ref="E30:E32" si="6">C30*D30</f>
        <v>5250</v>
      </c>
      <c r="F30" s="39">
        <v>0.13</v>
      </c>
      <c r="G30" s="42">
        <f t="shared" ref="G30:G32" si="7">E30*1.13</f>
        <v>5932.4999999999991</v>
      </c>
    </row>
    <row r="31" spans="3:7" ht="16.5" thickBot="1" x14ac:dyDescent="0.3">
      <c r="C31" s="46">
        <v>5</v>
      </c>
      <c r="D31" s="38">
        <v>105</v>
      </c>
      <c r="E31" s="42">
        <f t="shared" si="6"/>
        <v>525</v>
      </c>
      <c r="F31" s="39">
        <v>0.13</v>
      </c>
      <c r="G31" s="42">
        <f t="shared" si="7"/>
        <v>593.25</v>
      </c>
    </row>
    <row r="32" spans="3:7" ht="16.5" thickBot="1" x14ac:dyDescent="0.3">
      <c r="C32" s="29">
        <v>20</v>
      </c>
      <c r="D32" s="38">
        <v>2.35</v>
      </c>
      <c r="E32" s="42">
        <f t="shared" si="6"/>
        <v>47</v>
      </c>
      <c r="F32" s="39">
        <v>0.13</v>
      </c>
      <c r="G32" s="42">
        <f t="shared" si="7"/>
        <v>53.109999999999992</v>
      </c>
    </row>
    <row r="33" spans="3:7" ht="16.5" thickBot="1" x14ac:dyDescent="0.3">
      <c r="C33">
        <f>SUM(C29:C32)</f>
        <v>175</v>
      </c>
      <c r="E33" s="42">
        <f t="shared" ref="E33:G33" si="8">SUM(E29:E32)</f>
        <v>16322</v>
      </c>
      <c r="F33" s="42"/>
      <c r="G33" s="42">
        <f t="shared" si="8"/>
        <v>18443.859999999997</v>
      </c>
    </row>
    <row r="36" spans="3:7" ht="15.75" thickBot="1" x14ac:dyDescent="0.3"/>
    <row r="37" spans="3:7" ht="16.5" thickBot="1" x14ac:dyDescent="0.3">
      <c r="C37" s="44">
        <v>50</v>
      </c>
      <c r="D37" s="42">
        <v>27</v>
      </c>
      <c r="E37" s="42">
        <f>C37*D37</f>
        <v>1350</v>
      </c>
      <c r="F37" s="45">
        <v>0.13</v>
      </c>
      <c r="G37" s="42">
        <f>E37*1.13</f>
        <v>1525.4999999999998</v>
      </c>
    </row>
    <row r="38" spans="3:7" ht="16.5" thickBot="1" x14ac:dyDescent="0.3">
      <c r="C38" s="46">
        <v>100</v>
      </c>
      <c r="D38" s="38">
        <v>13.5</v>
      </c>
      <c r="E38" s="42">
        <f>C38*D38</f>
        <v>1350</v>
      </c>
      <c r="F38" s="39">
        <v>0.13</v>
      </c>
      <c r="G38" s="42">
        <f>E38*1.13</f>
        <v>1525.4999999999998</v>
      </c>
    </row>
    <row r="39" spans="3:7" ht="16.5" thickBot="1" x14ac:dyDescent="0.3">
      <c r="C39">
        <f>SUM(C37:C38)</f>
        <v>150</v>
      </c>
      <c r="D39" s="38"/>
      <c r="E39" s="38">
        <f t="shared" ref="E39:G39" si="9">SUM(E37:E38)</f>
        <v>2700</v>
      </c>
      <c r="F39" s="38"/>
      <c r="G39" s="38">
        <f t="shared" si="9"/>
        <v>3050.9999999999995</v>
      </c>
    </row>
    <row r="42" spans="3:7" ht="15.75" thickBot="1" x14ac:dyDescent="0.3"/>
    <row r="43" spans="3:7" ht="16.5" thickBot="1" x14ac:dyDescent="0.3">
      <c r="C43" s="48">
        <v>50</v>
      </c>
      <c r="D43" s="42">
        <v>0.39</v>
      </c>
      <c r="E43" s="42">
        <f>C43*D43</f>
        <v>19.5</v>
      </c>
      <c r="F43" s="45">
        <v>0.13</v>
      </c>
      <c r="G43" s="42">
        <f>E43*1.13</f>
        <v>22.034999999999997</v>
      </c>
    </row>
    <row r="44" spans="3:7" ht="16.5" thickBot="1" x14ac:dyDescent="0.3">
      <c r="C44" s="49">
        <v>300</v>
      </c>
      <c r="D44" s="38">
        <v>0.39</v>
      </c>
      <c r="E44" s="42">
        <f t="shared" ref="E44:E50" si="10">C44*D44</f>
        <v>117</v>
      </c>
      <c r="F44" s="45">
        <v>0.13</v>
      </c>
      <c r="G44" s="42">
        <f t="shared" ref="G44:G49" si="11">E44*1.13</f>
        <v>132.20999999999998</v>
      </c>
    </row>
    <row r="45" spans="3:7" ht="16.5" thickBot="1" x14ac:dyDescent="0.3">
      <c r="C45" s="50">
        <v>4000</v>
      </c>
      <c r="D45" s="38">
        <v>0.39</v>
      </c>
      <c r="E45" s="42">
        <f t="shared" si="10"/>
        <v>1560</v>
      </c>
      <c r="F45" s="45">
        <v>0.13</v>
      </c>
      <c r="G45" s="42">
        <f t="shared" si="11"/>
        <v>1762.7999999999997</v>
      </c>
    </row>
    <row r="46" spans="3:7" ht="16.5" thickBot="1" x14ac:dyDescent="0.3">
      <c r="C46" s="50">
        <v>1100</v>
      </c>
      <c r="D46" s="38">
        <v>0.39</v>
      </c>
      <c r="E46" s="42">
        <f t="shared" si="10"/>
        <v>429</v>
      </c>
      <c r="F46" s="45">
        <v>0.13</v>
      </c>
      <c r="G46" s="42">
        <f t="shared" si="11"/>
        <v>484.77</v>
      </c>
    </row>
    <row r="47" spans="3:7" ht="16.5" thickBot="1" x14ac:dyDescent="0.3">
      <c r="C47" s="49">
        <v>300</v>
      </c>
      <c r="D47" s="38">
        <v>0.39</v>
      </c>
      <c r="E47" s="42">
        <f t="shared" si="10"/>
        <v>117</v>
      </c>
      <c r="F47" s="45">
        <v>0.13</v>
      </c>
      <c r="G47" s="42">
        <f t="shared" si="11"/>
        <v>132.20999999999998</v>
      </c>
    </row>
    <row r="48" spans="3:7" ht="16.5" thickBot="1" x14ac:dyDescent="0.3">
      <c r="C48" s="49">
        <v>50</v>
      </c>
      <c r="D48" s="38">
        <v>0.39</v>
      </c>
      <c r="E48" s="42">
        <f t="shared" si="10"/>
        <v>19.5</v>
      </c>
      <c r="F48" s="45">
        <v>0.13</v>
      </c>
      <c r="G48" s="42">
        <f t="shared" si="11"/>
        <v>22.034999999999997</v>
      </c>
    </row>
    <row r="49" spans="3:7" ht="16.5" thickBot="1" x14ac:dyDescent="0.3">
      <c r="C49" s="49">
        <v>50</v>
      </c>
      <c r="D49" s="38">
        <v>0.39</v>
      </c>
      <c r="E49" s="42">
        <f t="shared" si="10"/>
        <v>19.5</v>
      </c>
      <c r="F49" s="45">
        <v>0.13</v>
      </c>
      <c r="G49" s="42">
        <f t="shared" si="11"/>
        <v>22.034999999999997</v>
      </c>
    </row>
    <row r="50" spans="3:7" ht="16.5" thickBot="1" x14ac:dyDescent="0.3">
      <c r="C50" s="46">
        <v>10</v>
      </c>
      <c r="D50" s="38">
        <v>75</v>
      </c>
      <c r="E50" s="42">
        <f t="shared" si="10"/>
        <v>750</v>
      </c>
      <c r="F50" s="39">
        <v>0.24</v>
      </c>
      <c r="G50" s="42">
        <f>E50*1.24</f>
        <v>930</v>
      </c>
    </row>
    <row r="51" spans="3:7" ht="16.5" thickBot="1" x14ac:dyDescent="0.3">
      <c r="C51" s="46">
        <f>SUM(C43:C50)</f>
        <v>5860</v>
      </c>
      <c r="D51" s="38"/>
      <c r="E51" s="38">
        <f t="shared" ref="E51:G51" si="12">SUM(E43:E50)</f>
        <v>3031.5</v>
      </c>
      <c r="F51" s="38"/>
      <c r="G51" s="38">
        <f t="shared" si="12"/>
        <v>3508.0949999999993</v>
      </c>
    </row>
    <row r="55" spans="3:7" ht="15.75" thickBot="1" x14ac:dyDescent="0.3"/>
    <row r="56" spans="3:7" ht="16.5" thickBot="1" x14ac:dyDescent="0.3">
      <c r="C56" s="44">
        <v>5</v>
      </c>
      <c r="D56" s="38">
        <v>42</v>
      </c>
      <c r="E56" s="42">
        <f>C56*D56</f>
        <v>210</v>
      </c>
      <c r="F56" s="45">
        <v>0.13</v>
      </c>
      <c r="G56" s="42">
        <f>E56*1.13</f>
        <v>237.29999999999998</v>
      </c>
    </row>
    <row r="57" spans="3:7" ht="16.5" thickBot="1" x14ac:dyDescent="0.3">
      <c r="C57" s="46">
        <v>20</v>
      </c>
      <c r="D57" s="38">
        <v>1.2</v>
      </c>
      <c r="E57" s="42">
        <f t="shared" ref="E57:E71" si="13">C57*D57</f>
        <v>24</v>
      </c>
      <c r="F57" s="45">
        <v>0.13</v>
      </c>
      <c r="G57" s="42">
        <f t="shared" ref="G57:G71" si="14">E57*1.13</f>
        <v>27.119999999999997</v>
      </c>
    </row>
    <row r="58" spans="3:7" ht="16.5" thickBot="1" x14ac:dyDescent="0.3">
      <c r="C58" s="46">
        <v>20</v>
      </c>
      <c r="D58" s="38">
        <v>1.2</v>
      </c>
      <c r="E58" s="42">
        <f t="shared" si="13"/>
        <v>24</v>
      </c>
      <c r="F58" s="45">
        <v>0.13</v>
      </c>
      <c r="G58" s="42">
        <f t="shared" si="14"/>
        <v>27.119999999999997</v>
      </c>
    </row>
    <row r="59" spans="3:7" ht="16.5" thickBot="1" x14ac:dyDescent="0.3">
      <c r="C59" s="46">
        <v>35</v>
      </c>
      <c r="D59" s="38">
        <v>1.2</v>
      </c>
      <c r="E59" s="42">
        <f t="shared" si="13"/>
        <v>42</v>
      </c>
      <c r="F59" s="45">
        <v>0.13</v>
      </c>
      <c r="G59" s="42">
        <f t="shared" si="14"/>
        <v>47.459999999999994</v>
      </c>
    </row>
    <row r="60" spans="3:7" ht="16.5" thickBot="1" x14ac:dyDescent="0.3">
      <c r="C60" s="46">
        <v>35</v>
      </c>
      <c r="D60" s="38">
        <v>1.2</v>
      </c>
      <c r="E60" s="42">
        <f t="shared" si="13"/>
        <v>42</v>
      </c>
      <c r="F60" s="45">
        <v>0.13</v>
      </c>
      <c r="G60" s="42">
        <f t="shared" si="14"/>
        <v>47.459999999999994</v>
      </c>
    </row>
    <row r="61" spans="3:7" ht="16.5" thickBot="1" x14ac:dyDescent="0.3">
      <c r="C61" s="46">
        <v>65</v>
      </c>
      <c r="D61" s="38">
        <v>1.2</v>
      </c>
      <c r="E61" s="42">
        <f t="shared" si="13"/>
        <v>78</v>
      </c>
      <c r="F61" s="45">
        <v>0.13</v>
      </c>
      <c r="G61" s="42">
        <f t="shared" si="14"/>
        <v>88.139999999999986</v>
      </c>
    </row>
    <row r="62" spans="3:7" ht="16.5" thickBot="1" x14ac:dyDescent="0.3">
      <c r="C62" s="46">
        <v>10</v>
      </c>
      <c r="D62" s="38">
        <v>13</v>
      </c>
      <c r="E62" s="42">
        <f t="shared" si="13"/>
        <v>130</v>
      </c>
      <c r="F62" s="45">
        <v>0.13</v>
      </c>
      <c r="G62" s="42">
        <f t="shared" si="14"/>
        <v>146.89999999999998</v>
      </c>
    </row>
    <row r="63" spans="3:7" ht="16.5" thickBot="1" x14ac:dyDescent="0.3">
      <c r="C63" s="46">
        <v>20</v>
      </c>
      <c r="D63" s="38">
        <v>13</v>
      </c>
      <c r="E63" s="42">
        <f t="shared" si="13"/>
        <v>260</v>
      </c>
      <c r="F63" s="45">
        <v>0.13</v>
      </c>
      <c r="G63" s="42">
        <f t="shared" si="14"/>
        <v>293.79999999999995</v>
      </c>
    </row>
    <row r="64" spans="3:7" ht="16.5" thickBot="1" x14ac:dyDescent="0.3">
      <c r="C64" s="46">
        <v>20</v>
      </c>
      <c r="D64" s="38">
        <v>13</v>
      </c>
      <c r="E64" s="42">
        <f t="shared" si="13"/>
        <v>260</v>
      </c>
      <c r="F64" s="45">
        <v>0.13</v>
      </c>
      <c r="G64" s="42">
        <f t="shared" si="14"/>
        <v>293.79999999999995</v>
      </c>
    </row>
    <row r="65" spans="3:7" ht="16.5" thickBot="1" x14ac:dyDescent="0.3">
      <c r="C65" s="46">
        <v>10</v>
      </c>
      <c r="D65" s="38">
        <v>13</v>
      </c>
      <c r="E65" s="42">
        <f t="shared" si="13"/>
        <v>130</v>
      </c>
      <c r="F65" s="45">
        <v>0.13</v>
      </c>
      <c r="G65" s="42">
        <f t="shared" si="14"/>
        <v>146.89999999999998</v>
      </c>
    </row>
    <row r="66" spans="3:7" ht="16.5" thickBot="1" x14ac:dyDescent="0.3">
      <c r="C66" s="46">
        <v>20</v>
      </c>
      <c r="D66" s="38">
        <v>17</v>
      </c>
      <c r="E66" s="42">
        <f t="shared" si="13"/>
        <v>340</v>
      </c>
      <c r="F66" s="45">
        <v>0.13</v>
      </c>
      <c r="G66" s="42">
        <f t="shared" si="14"/>
        <v>384.2</v>
      </c>
    </row>
    <row r="67" spans="3:7" ht="16.5" thickBot="1" x14ac:dyDescent="0.3">
      <c r="C67" s="46">
        <v>45</v>
      </c>
      <c r="D67" s="38">
        <v>17</v>
      </c>
      <c r="E67" s="42">
        <f t="shared" si="13"/>
        <v>765</v>
      </c>
      <c r="F67" s="45">
        <v>0.13</v>
      </c>
      <c r="G67" s="42">
        <f t="shared" si="14"/>
        <v>864.44999999999993</v>
      </c>
    </row>
    <row r="68" spans="3:7" ht="16.5" thickBot="1" x14ac:dyDescent="0.3">
      <c r="C68" s="46">
        <v>5</v>
      </c>
      <c r="D68" s="38">
        <v>17</v>
      </c>
      <c r="E68" s="42">
        <f t="shared" si="13"/>
        <v>85</v>
      </c>
      <c r="F68" s="45">
        <v>0.13</v>
      </c>
      <c r="G68" s="42">
        <f t="shared" si="14"/>
        <v>96.05</v>
      </c>
    </row>
    <row r="69" spans="3:7" ht="16.5" thickBot="1" x14ac:dyDescent="0.3">
      <c r="C69" s="46">
        <v>600</v>
      </c>
      <c r="D69" s="38">
        <v>2.2999999999999998</v>
      </c>
      <c r="E69" s="42">
        <f t="shared" si="13"/>
        <v>1380</v>
      </c>
      <c r="F69" s="45">
        <v>0.13</v>
      </c>
      <c r="G69" s="42">
        <f t="shared" si="14"/>
        <v>1559.3999999999999</v>
      </c>
    </row>
    <row r="70" spans="3:7" ht="16.5" thickBot="1" x14ac:dyDescent="0.3">
      <c r="C70" s="46">
        <v>60</v>
      </c>
      <c r="D70" s="38">
        <v>2.2999999999999998</v>
      </c>
      <c r="E70" s="42">
        <f t="shared" si="13"/>
        <v>138</v>
      </c>
      <c r="F70" s="45">
        <v>0.13</v>
      </c>
      <c r="G70" s="42">
        <f t="shared" si="14"/>
        <v>155.94</v>
      </c>
    </row>
    <row r="71" spans="3:7" ht="16.5" thickBot="1" x14ac:dyDescent="0.3">
      <c r="C71" s="29">
        <v>24</v>
      </c>
      <c r="D71" s="38">
        <v>25</v>
      </c>
      <c r="E71" s="42">
        <f t="shared" si="13"/>
        <v>600</v>
      </c>
      <c r="F71" s="45">
        <v>0.13</v>
      </c>
      <c r="G71" s="42">
        <f t="shared" si="14"/>
        <v>677.99999999999989</v>
      </c>
    </row>
    <row r="72" spans="3:7" ht="16.5" thickBot="1" x14ac:dyDescent="0.3">
      <c r="C72" s="29">
        <f>SUM(C56:C71)</f>
        <v>994</v>
      </c>
      <c r="D72" s="29"/>
      <c r="E72" s="42">
        <f t="shared" ref="E72:G72" si="15">SUM(E56:E71)</f>
        <v>4508</v>
      </c>
      <c r="F72" s="42"/>
      <c r="G72" s="42">
        <f t="shared" si="15"/>
        <v>5094.04</v>
      </c>
    </row>
    <row r="74" spans="3:7" ht="15.75" thickBot="1" x14ac:dyDescent="0.3"/>
    <row r="75" spans="3:7" ht="16.5" thickBot="1" x14ac:dyDescent="0.3">
      <c r="C75" s="27">
        <v>35</v>
      </c>
      <c r="D75" s="51">
        <v>70</v>
      </c>
      <c r="E75" s="54">
        <f>C75*D75</f>
        <v>2450</v>
      </c>
      <c r="F75" s="45">
        <v>0.13</v>
      </c>
      <c r="G75" s="54">
        <f>E75*1.13</f>
        <v>2768.4999999999995</v>
      </c>
    </row>
    <row r="76" spans="3:7" ht="16.5" thickBot="1" x14ac:dyDescent="0.3">
      <c r="C76" s="29">
        <v>35</v>
      </c>
      <c r="D76" s="52">
        <v>70</v>
      </c>
      <c r="E76" s="54">
        <f t="shared" ref="E76:E92" si="16">C76*D76</f>
        <v>2450</v>
      </c>
      <c r="F76" s="45">
        <v>0.13</v>
      </c>
      <c r="G76" s="54">
        <f t="shared" ref="G76:G90" si="17">E76*1.13</f>
        <v>2768.4999999999995</v>
      </c>
    </row>
    <row r="77" spans="3:7" ht="16.5" thickBot="1" x14ac:dyDescent="0.3">
      <c r="C77" s="46">
        <v>20</v>
      </c>
      <c r="D77" s="52">
        <v>19.3</v>
      </c>
      <c r="E77" s="54">
        <f t="shared" si="16"/>
        <v>386</v>
      </c>
      <c r="F77" s="45">
        <v>0.13</v>
      </c>
      <c r="G77" s="54">
        <f t="shared" si="17"/>
        <v>436.17999999999995</v>
      </c>
    </row>
    <row r="78" spans="3:7" ht="16.5" thickBot="1" x14ac:dyDescent="0.3">
      <c r="C78" s="46">
        <v>50</v>
      </c>
      <c r="D78" s="52">
        <v>19.3</v>
      </c>
      <c r="E78" s="54">
        <f t="shared" si="16"/>
        <v>965</v>
      </c>
      <c r="F78" s="45">
        <v>0.13</v>
      </c>
      <c r="G78" s="54">
        <f t="shared" si="17"/>
        <v>1090.4499999999998</v>
      </c>
    </row>
    <row r="79" spans="3:7" ht="16.5" thickBot="1" x14ac:dyDescent="0.3">
      <c r="C79" s="46">
        <v>60</v>
      </c>
      <c r="D79" s="52">
        <v>19.3</v>
      </c>
      <c r="E79" s="54">
        <f t="shared" si="16"/>
        <v>1158</v>
      </c>
      <c r="F79" s="45">
        <v>0.13</v>
      </c>
      <c r="G79" s="54">
        <f t="shared" si="17"/>
        <v>1308.54</v>
      </c>
    </row>
    <row r="80" spans="3:7" ht="16.5" thickBot="1" x14ac:dyDescent="0.3">
      <c r="C80" s="46">
        <v>30</v>
      </c>
      <c r="D80" s="52">
        <v>19.3</v>
      </c>
      <c r="E80" s="54">
        <f t="shared" si="16"/>
        <v>579</v>
      </c>
      <c r="F80" s="45">
        <v>0.13</v>
      </c>
      <c r="G80" s="54">
        <f t="shared" si="17"/>
        <v>654.27</v>
      </c>
    </row>
    <row r="81" spans="3:7" ht="16.5" thickBot="1" x14ac:dyDescent="0.3">
      <c r="C81" s="46">
        <v>10</v>
      </c>
      <c r="D81" s="53">
        <v>5.8</v>
      </c>
      <c r="E81" s="54">
        <f t="shared" si="16"/>
        <v>58</v>
      </c>
      <c r="F81" s="45">
        <v>0.13</v>
      </c>
      <c r="G81" s="54">
        <f t="shared" si="17"/>
        <v>65.539999999999992</v>
      </c>
    </row>
    <row r="82" spans="3:7" ht="16.5" thickBot="1" x14ac:dyDescent="0.3">
      <c r="C82" s="46">
        <v>10</v>
      </c>
      <c r="D82" s="53">
        <v>5.8</v>
      </c>
      <c r="E82" s="54">
        <f t="shared" si="16"/>
        <v>58</v>
      </c>
      <c r="F82" s="45">
        <v>0.13</v>
      </c>
      <c r="G82" s="54">
        <f t="shared" si="17"/>
        <v>65.539999999999992</v>
      </c>
    </row>
    <row r="83" spans="3:7" ht="16.5" thickBot="1" x14ac:dyDescent="0.3">
      <c r="C83" s="46">
        <v>20</v>
      </c>
      <c r="D83" s="53">
        <v>5.8</v>
      </c>
      <c r="E83" s="54">
        <f t="shared" si="16"/>
        <v>116</v>
      </c>
      <c r="F83" s="45">
        <v>0.13</v>
      </c>
      <c r="G83" s="54">
        <f t="shared" si="17"/>
        <v>131.07999999999998</v>
      </c>
    </row>
    <row r="84" spans="3:7" ht="16.5" thickBot="1" x14ac:dyDescent="0.3">
      <c r="C84" s="46">
        <v>10</v>
      </c>
      <c r="D84" s="53">
        <v>5.8</v>
      </c>
      <c r="E84" s="54">
        <f t="shared" si="16"/>
        <v>58</v>
      </c>
      <c r="F84" s="45">
        <v>0.13</v>
      </c>
      <c r="G84" s="54">
        <f t="shared" si="17"/>
        <v>65.539999999999992</v>
      </c>
    </row>
    <row r="85" spans="3:7" ht="16.5" thickBot="1" x14ac:dyDescent="0.3">
      <c r="C85" s="46">
        <v>10</v>
      </c>
      <c r="D85" s="52">
        <v>65</v>
      </c>
      <c r="E85" s="54">
        <f t="shared" si="16"/>
        <v>650</v>
      </c>
      <c r="F85" s="45">
        <v>0.13</v>
      </c>
      <c r="G85" s="54">
        <f t="shared" si="17"/>
        <v>734.49999999999989</v>
      </c>
    </row>
    <row r="86" spans="3:7" ht="16.5" thickBot="1" x14ac:dyDescent="0.3">
      <c r="C86" s="29">
        <v>60</v>
      </c>
      <c r="D86" s="53">
        <v>66</v>
      </c>
      <c r="E86" s="54">
        <f t="shared" si="16"/>
        <v>3960</v>
      </c>
      <c r="F86" s="45">
        <v>0.24</v>
      </c>
      <c r="G86" s="54">
        <f>E86*1.24</f>
        <v>4910.3999999999996</v>
      </c>
    </row>
    <row r="87" spans="3:7" ht="16.5" thickBot="1" x14ac:dyDescent="0.3">
      <c r="C87" s="29">
        <v>20</v>
      </c>
      <c r="D87" s="53">
        <v>66</v>
      </c>
      <c r="E87" s="54">
        <f t="shared" si="16"/>
        <v>1320</v>
      </c>
      <c r="F87" s="45">
        <v>0.24</v>
      </c>
      <c r="G87" s="54">
        <f>E87*1.24</f>
        <v>1636.8</v>
      </c>
    </row>
    <row r="88" spans="3:7" ht="16.5" thickBot="1" x14ac:dyDescent="0.3">
      <c r="C88" s="29">
        <v>20</v>
      </c>
      <c r="D88" s="52">
        <v>78</v>
      </c>
      <c r="E88" s="54">
        <f t="shared" si="16"/>
        <v>1560</v>
      </c>
      <c r="F88" s="45">
        <v>0.13</v>
      </c>
      <c r="G88" s="54">
        <f t="shared" si="17"/>
        <v>1762.7999999999997</v>
      </c>
    </row>
    <row r="89" spans="3:7" ht="16.5" thickBot="1" x14ac:dyDescent="0.3">
      <c r="C89" s="29">
        <v>10</v>
      </c>
      <c r="D89" s="52">
        <v>78</v>
      </c>
      <c r="E89" s="54">
        <f t="shared" si="16"/>
        <v>780</v>
      </c>
      <c r="F89" s="45">
        <v>0.13</v>
      </c>
      <c r="G89" s="54">
        <f t="shared" si="17"/>
        <v>881.39999999999986</v>
      </c>
    </row>
    <row r="90" spans="3:7" ht="16.5" thickBot="1" x14ac:dyDescent="0.3">
      <c r="C90" s="46">
        <v>150</v>
      </c>
      <c r="D90" s="53">
        <v>19.3</v>
      </c>
      <c r="E90" s="54">
        <f t="shared" si="16"/>
        <v>2895</v>
      </c>
      <c r="F90" s="45">
        <v>0.13</v>
      </c>
      <c r="G90" s="54">
        <f t="shared" si="17"/>
        <v>3271.35</v>
      </c>
    </row>
    <row r="91" spans="3:7" ht="16.5" thickBot="1" x14ac:dyDescent="0.3">
      <c r="C91" s="55">
        <v>10</v>
      </c>
      <c r="D91" s="52">
        <v>250</v>
      </c>
      <c r="E91" s="54">
        <f t="shared" si="16"/>
        <v>2500</v>
      </c>
      <c r="F91" s="45">
        <v>0.24</v>
      </c>
      <c r="G91" s="54">
        <f>E91*1.24</f>
        <v>3100</v>
      </c>
    </row>
    <row r="92" spans="3:7" ht="16.5" thickBot="1" x14ac:dyDescent="0.3">
      <c r="C92" s="29">
        <v>3</v>
      </c>
      <c r="D92" s="52">
        <v>240</v>
      </c>
      <c r="E92" s="54">
        <f t="shared" si="16"/>
        <v>720</v>
      </c>
      <c r="F92" s="45">
        <v>0.24</v>
      </c>
      <c r="G92" s="54">
        <f>E92*1.24</f>
        <v>892.8</v>
      </c>
    </row>
    <row r="93" spans="3:7" ht="16.5" thickBot="1" x14ac:dyDescent="0.3">
      <c r="C93" s="29">
        <f>SUM(C75:C92)</f>
        <v>563</v>
      </c>
      <c r="E93" s="54">
        <f t="shared" ref="E93:G93" si="18">SUM(E75:E92)</f>
        <v>22663</v>
      </c>
      <c r="F93" s="54"/>
      <c r="G93" s="54">
        <f t="shared" si="18"/>
        <v>26544.19</v>
      </c>
    </row>
    <row r="96" spans="3:7" ht="15.75" thickBot="1" x14ac:dyDescent="0.3"/>
    <row r="97" spans="3:7" ht="16.5" thickBot="1" x14ac:dyDescent="0.3">
      <c r="C97" s="44">
        <v>170</v>
      </c>
      <c r="D97" s="56">
        <v>12.44</v>
      </c>
      <c r="E97" s="57">
        <f>C97*D97</f>
        <v>2114.7999999999997</v>
      </c>
      <c r="F97" s="45">
        <v>0.13</v>
      </c>
      <c r="G97" s="57">
        <f>E97*1.13</f>
        <v>2389.7239999999993</v>
      </c>
    </row>
    <row r="98" spans="3:7" ht="16.5" thickBot="1" x14ac:dyDescent="0.3">
      <c r="C98" s="46">
        <v>250</v>
      </c>
      <c r="D98" s="32">
        <v>12.44</v>
      </c>
      <c r="E98" s="57">
        <f t="shared" ref="E98:E104" si="19">C98*D98</f>
        <v>3110</v>
      </c>
      <c r="F98" s="45">
        <v>0.13</v>
      </c>
      <c r="G98" s="57">
        <f t="shared" ref="G98:G103" si="20">E98*1.13</f>
        <v>3514.2999999999997</v>
      </c>
    </row>
    <row r="99" spans="3:7" ht="16.5" thickBot="1" x14ac:dyDescent="0.3">
      <c r="C99" s="46">
        <v>15</v>
      </c>
      <c r="D99" s="32">
        <v>74</v>
      </c>
      <c r="E99" s="57">
        <f t="shared" si="19"/>
        <v>1110</v>
      </c>
      <c r="F99" s="45">
        <v>0.13</v>
      </c>
      <c r="G99" s="57">
        <f t="shared" si="20"/>
        <v>1254.3</v>
      </c>
    </row>
    <row r="100" spans="3:7" ht="16.5" thickBot="1" x14ac:dyDescent="0.3">
      <c r="C100" s="46">
        <v>10</v>
      </c>
      <c r="D100" s="32">
        <v>58</v>
      </c>
      <c r="E100" s="57">
        <f t="shared" si="19"/>
        <v>580</v>
      </c>
      <c r="F100" s="45">
        <v>0.13</v>
      </c>
      <c r="G100" s="57">
        <f t="shared" si="20"/>
        <v>655.4</v>
      </c>
    </row>
    <row r="101" spans="3:7" ht="16.5" thickBot="1" x14ac:dyDescent="0.3">
      <c r="C101" s="46">
        <v>5</v>
      </c>
      <c r="D101" s="32">
        <v>58</v>
      </c>
      <c r="E101" s="57">
        <f t="shared" si="19"/>
        <v>290</v>
      </c>
      <c r="F101" s="45">
        <v>0.13</v>
      </c>
      <c r="G101" s="57">
        <f t="shared" si="20"/>
        <v>327.7</v>
      </c>
    </row>
    <row r="102" spans="3:7" ht="16.5" thickBot="1" x14ac:dyDescent="0.3">
      <c r="C102" s="29">
        <v>10</v>
      </c>
      <c r="D102" s="32">
        <v>75</v>
      </c>
      <c r="E102" s="57">
        <f t="shared" si="19"/>
        <v>750</v>
      </c>
      <c r="F102" s="45">
        <v>0.13</v>
      </c>
      <c r="G102" s="57">
        <f t="shared" si="20"/>
        <v>847.49999999999989</v>
      </c>
    </row>
    <row r="103" spans="3:7" ht="16.5" thickBot="1" x14ac:dyDescent="0.3">
      <c r="C103" s="29">
        <v>20</v>
      </c>
      <c r="D103" s="32">
        <v>88</v>
      </c>
      <c r="E103" s="57">
        <f t="shared" si="19"/>
        <v>1760</v>
      </c>
      <c r="F103" s="45">
        <v>0.13</v>
      </c>
      <c r="G103" s="57">
        <f t="shared" si="20"/>
        <v>1988.7999999999997</v>
      </c>
    </row>
    <row r="104" spans="3:7" ht="16.5" thickBot="1" x14ac:dyDescent="0.3">
      <c r="C104" s="29">
        <v>28</v>
      </c>
      <c r="D104" s="32">
        <v>30</v>
      </c>
      <c r="E104" s="57">
        <f t="shared" si="19"/>
        <v>840</v>
      </c>
      <c r="F104" s="45">
        <v>0.24</v>
      </c>
      <c r="G104" s="57">
        <f>E104*1.24</f>
        <v>1041.5999999999999</v>
      </c>
    </row>
    <row r="105" spans="3:7" ht="16.5" thickBot="1" x14ac:dyDescent="0.3">
      <c r="C105" s="29">
        <f>SUM(C97:C104)</f>
        <v>508</v>
      </c>
      <c r="D105" s="29"/>
      <c r="E105" s="57">
        <f t="shared" ref="E105:G105" si="21">SUM(E97:E104)</f>
        <v>10554.8</v>
      </c>
      <c r="F105" s="57"/>
      <c r="G105" s="57">
        <f t="shared" si="21"/>
        <v>12019.323999999999</v>
      </c>
    </row>
    <row r="108" spans="3:7" ht="15.75" thickBot="1" x14ac:dyDescent="0.3"/>
    <row r="109" spans="3:7" ht="16.5" thickBot="1" x14ac:dyDescent="0.3">
      <c r="C109" s="48">
        <v>170</v>
      </c>
      <c r="D109" s="58">
        <v>12.44</v>
      </c>
      <c r="E109" s="31">
        <f>C109*D109</f>
        <v>2114.7999999999997</v>
      </c>
      <c r="F109" s="45">
        <v>0.13</v>
      </c>
      <c r="G109" s="31">
        <f>E109*1.13</f>
        <v>2389.7239999999993</v>
      </c>
    </row>
    <row r="110" spans="3:7" ht="16.5" thickBot="1" x14ac:dyDescent="0.3">
      <c r="C110" s="49">
        <v>250</v>
      </c>
      <c r="D110" s="59">
        <v>12.44</v>
      </c>
      <c r="E110" s="31">
        <f t="shared" ref="E110:E116" si="22">C110*D110</f>
        <v>3110</v>
      </c>
      <c r="F110" s="45">
        <v>0.13</v>
      </c>
      <c r="G110" s="31">
        <f t="shared" ref="G110:G115" si="23">E110*1.13</f>
        <v>3514.2999999999997</v>
      </c>
    </row>
    <row r="111" spans="3:7" ht="16.5" thickBot="1" x14ac:dyDescent="0.3">
      <c r="C111" s="49">
        <v>15</v>
      </c>
      <c r="D111" s="60">
        <v>74</v>
      </c>
      <c r="E111" s="31">
        <f t="shared" si="22"/>
        <v>1110</v>
      </c>
      <c r="F111" s="45">
        <v>0.13</v>
      </c>
      <c r="G111" s="31">
        <f t="shared" si="23"/>
        <v>1254.3</v>
      </c>
    </row>
    <row r="112" spans="3:7" ht="16.5" thickBot="1" x14ac:dyDescent="0.3">
      <c r="C112" s="49">
        <v>10</v>
      </c>
      <c r="D112" s="60">
        <v>58</v>
      </c>
      <c r="E112" s="31">
        <f t="shared" si="22"/>
        <v>580</v>
      </c>
      <c r="F112" s="45">
        <v>0.13</v>
      </c>
      <c r="G112" s="31">
        <f t="shared" si="23"/>
        <v>655.4</v>
      </c>
    </row>
    <row r="113" spans="3:7" ht="16.5" thickBot="1" x14ac:dyDescent="0.3">
      <c r="C113" s="49">
        <v>5</v>
      </c>
      <c r="D113" s="60">
        <v>58</v>
      </c>
      <c r="E113" s="31">
        <f t="shared" si="22"/>
        <v>290</v>
      </c>
      <c r="F113" s="45">
        <v>0.13</v>
      </c>
      <c r="G113" s="31">
        <f t="shared" si="23"/>
        <v>327.7</v>
      </c>
    </row>
    <row r="114" spans="3:7" ht="16.5" thickBot="1" x14ac:dyDescent="0.3">
      <c r="C114" s="61">
        <v>10</v>
      </c>
      <c r="D114" s="60">
        <v>75</v>
      </c>
      <c r="E114" s="31">
        <f t="shared" si="22"/>
        <v>750</v>
      </c>
      <c r="F114" s="45">
        <v>0.13</v>
      </c>
      <c r="G114" s="31">
        <f t="shared" si="23"/>
        <v>847.49999999999989</v>
      </c>
    </row>
    <row r="115" spans="3:7" ht="16.5" thickBot="1" x14ac:dyDescent="0.3">
      <c r="C115" s="61">
        <v>20</v>
      </c>
      <c r="D115" s="59">
        <v>88</v>
      </c>
      <c r="E115" s="31">
        <f t="shared" si="22"/>
        <v>1760</v>
      </c>
      <c r="F115" s="45">
        <v>0.13</v>
      </c>
      <c r="G115" s="31">
        <f t="shared" si="23"/>
        <v>1988.7999999999997</v>
      </c>
    </row>
    <row r="116" spans="3:7" ht="16.5" thickBot="1" x14ac:dyDescent="0.3">
      <c r="C116" s="61">
        <v>28</v>
      </c>
      <c r="D116" s="59">
        <v>30</v>
      </c>
      <c r="E116" s="31">
        <f t="shared" si="22"/>
        <v>840</v>
      </c>
      <c r="F116" s="45">
        <v>0.24</v>
      </c>
      <c r="G116" s="31">
        <f>E116*1.24</f>
        <v>1041.5999999999999</v>
      </c>
    </row>
    <row r="117" spans="3:7" x14ac:dyDescent="0.25">
      <c r="C117">
        <f>SUM(C109:C116)</f>
        <v>508</v>
      </c>
      <c r="E117">
        <f t="shared" ref="E117:G117" si="24">SUM(E109:E116)</f>
        <v>10554.8</v>
      </c>
      <c r="G117">
        <f t="shared" si="24"/>
        <v>12019.323999999999</v>
      </c>
    </row>
  </sheetData>
  <mergeCells count="16">
    <mergeCell ref="A8:B8"/>
    <mergeCell ref="C8:D8"/>
    <mergeCell ref="B6:C6"/>
    <mergeCell ref="D6:E6"/>
    <mergeCell ref="B7:C7"/>
    <mergeCell ref="D7:E7"/>
    <mergeCell ref="B4:C4"/>
    <mergeCell ref="D4:E4"/>
    <mergeCell ref="B5:C5"/>
    <mergeCell ref="D5:E5"/>
    <mergeCell ref="B1:C1"/>
    <mergeCell ref="D1:E1"/>
    <mergeCell ref="B2:C2"/>
    <mergeCell ref="D2:E2"/>
    <mergeCell ref="B3:C3"/>
    <mergeCell ref="D3:E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3</vt:i4>
      </vt:variant>
      <vt:variant>
        <vt:lpstr>Καθορισμένες περιοχές</vt:lpstr>
      </vt:variant>
      <vt:variant>
        <vt:i4>1</vt:i4>
      </vt:variant>
    </vt:vector>
  </HeadingPairs>
  <TitlesOfParts>
    <vt:vector size="4" baseType="lpstr">
      <vt:lpstr>Φύλλο1</vt:lpstr>
      <vt:lpstr>Φύλλο2</vt:lpstr>
      <vt:lpstr>Φύλλο3</vt:lpstr>
      <vt:lpstr>Φύλλο1!Print_Titles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2025-08-19T06:16:27Z</cp:lastPrinted>
  <dcterms:created xsi:type="dcterms:W3CDTF">2025-03-31T06:15:08Z</dcterms:created>
  <dcterms:modified xsi:type="dcterms:W3CDTF">2025-08-19T11:19:37Z</dcterms:modified>
</cp:coreProperties>
</file>